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lexandriaPersaud\Downloads\"/>
    </mc:Choice>
  </mc:AlternateContent>
  <xr:revisionPtr revIDLastSave="0" documentId="13_ncr:1_{53081E47-25E8-4CE5-9A9E-027F2C526424}" xr6:coauthVersionLast="47" xr6:coauthVersionMax="47" xr10:uidLastSave="{00000000-0000-0000-0000-000000000000}"/>
  <bookViews>
    <workbookView xWindow="-108" yWindow="-108" windowWidth="23256" windowHeight="14016" xr2:uid="{00000000-000D-0000-FFFF-FFFF00000000}"/>
  </bookViews>
  <sheets>
    <sheet name="BranchED" sheetId="7" r:id="rId1"/>
    <sheet name="Directions" sheetId="3" r:id="rId2"/>
    <sheet name="Setup" sheetId="4" r:id="rId3"/>
    <sheet name="Data Entry" sheetId="5" r:id="rId4"/>
    <sheet name="2.5 Data Cleaning" sheetId="6" state="hidden" r:id="rId5"/>
    <sheet name="Dashboard" sheetId="2" r:id="rId6"/>
  </sheets>
  <definedNames>
    <definedName name="Areas_of_Concentration">OFFSET('Data Entry'!$C$11,0,0,COUNTA('Data Entry'!$C$11:$C$36))</definedName>
    <definedName name="Domain">OFFSET('2.5 Data Cleaning'!A2,0,0,MATCH(0,'2.5 Data Cleaning'!A:A,0)-2)</definedName>
    <definedName name="Domain_Year">OFFSET('2.5 Data Cleaning'!$B$2:$C$2,0,0,MATCH("",'2.5 Data Cleaning'!$D:$D,0)-2)</definedName>
    <definedName name="DYTest">OFFSET('2.5 Data Cleaning'!$G$7:$H$7,0,0,COUNTA('2.5 Data Cleaning'!$G:$G))</definedName>
    <definedName name="Grads">OFFSET('2.5 Data Cleaning'!$D$2,0,0,MATCH("",'2.5 Data Cleaning'!$D:$D,0)-2)</definedName>
    <definedName name="Vacancies">OFFSET('2.5 Data Cleaning'!$E$2,0,0,MATCH("",'2.5 Data Cleaning'!$E:$E,0)-2)</definedName>
    <definedName name="Year">OFFSET('2.5 Data Cleaning'!A2,0,0,COUNT('2.5 Data Cleaning'!B:B),1)</definedName>
    <definedName name="Year1_Grads">OFFSET('Data Entry'!$F$11,0,0,COUNTA('Data Entry'!$F$11:$F$36))</definedName>
    <definedName name="Year1_Vac">OFFSET('Data Entry'!$G$11,0,0,COUNTA('Data Entry'!$G$11:$G$36))</definedName>
    <definedName name="Year2_Grads">OFFSET('Data Entry'!$H$11,0,0,COUNTA('Data Entry'!$H$11:$H$36))</definedName>
    <definedName name="Year2_Vac">OFFSET('Data Entry'!$I$11,0,0,COUNTA('Data Entry'!$I$11:$I$36))</definedName>
    <definedName name="Year3_Grads">OFFSET('Data Entry'!$J$11,0,0,COUNTA('Data Entry'!$K$11:$K$36))</definedName>
    <definedName name="Year3_Vac">OFFSET('Data Entry'!$K$11,0,0,COUNTA('Data Entry'!$K$11:$K$36))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 l="1"/>
  <c r="H5" i="5" l="1"/>
  <c r="H4" i="5"/>
  <c r="G21" i="4"/>
  <c r="G22" i="4"/>
  <c r="G23" i="4"/>
  <c r="C11" i="5" a="1"/>
  <c r="C11" i="5" s="1"/>
  <c r="B8" i="2"/>
  <c r="B29" i="2"/>
  <c r="G4" i="2" l="1"/>
  <c r="C4" i="5"/>
  <c r="G5" i="2" l="1"/>
  <c r="I3" i="6"/>
  <c r="I4" i="6"/>
  <c r="B31" i="2" a="1"/>
  <c r="B31" i="2" s="1"/>
  <c r="Q30" i="6"/>
  <c r="P30" i="6"/>
  <c r="O30" i="6"/>
  <c r="N30" i="6"/>
  <c r="M30" i="6"/>
  <c r="L30" i="6"/>
  <c r="Q29" i="6"/>
  <c r="P29" i="6"/>
  <c r="O29" i="6"/>
  <c r="N29" i="6"/>
  <c r="M29" i="6"/>
  <c r="L29" i="6"/>
  <c r="Q28" i="6"/>
  <c r="P28" i="6"/>
  <c r="O28" i="6"/>
  <c r="N28" i="6"/>
  <c r="M28" i="6"/>
  <c r="L28" i="6"/>
  <c r="Q27" i="6"/>
  <c r="P27" i="6"/>
  <c r="O27" i="6"/>
  <c r="N27" i="6"/>
  <c r="M27" i="6"/>
  <c r="L27" i="6"/>
  <c r="Q26" i="6"/>
  <c r="P26" i="6"/>
  <c r="O26" i="6"/>
  <c r="N26" i="6"/>
  <c r="M26" i="6"/>
  <c r="L26" i="6"/>
  <c r="Q25" i="6"/>
  <c r="P25" i="6"/>
  <c r="O25" i="6"/>
  <c r="N25" i="6"/>
  <c r="M25" i="6"/>
  <c r="L25" i="6"/>
  <c r="Q24" i="6"/>
  <c r="P24" i="6"/>
  <c r="O24" i="6"/>
  <c r="N24" i="6"/>
  <c r="M24" i="6"/>
  <c r="L24" i="6"/>
  <c r="Q23" i="6"/>
  <c r="P23" i="6"/>
  <c r="O23" i="6"/>
  <c r="N23" i="6"/>
  <c r="M23" i="6"/>
  <c r="L23" i="6"/>
  <c r="Q22" i="6"/>
  <c r="P22" i="6"/>
  <c r="O22" i="6"/>
  <c r="N22" i="6"/>
  <c r="M22" i="6"/>
  <c r="L22" i="6"/>
  <c r="Q21" i="6"/>
  <c r="P21" i="6"/>
  <c r="O21" i="6"/>
  <c r="N21" i="6"/>
  <c r="M21" i="6"/>
  <c r="L21" i="6"/>
  <c r="Q20" i="6"/>
  <c r="P20" i="6"/>
  <c r="O20" i="6"/>
  <c r="N20" i="6"/>
  <c r="M20" i="6"/>
  <c r="L20" i="6"/>
  <c r="Q19" i="6"/>
  <c r="P19" i="6"/>
  <c r="O19" i="6"/>
  <c r="N19" i="6"/>
  <c r="M19" i="6"/>
  <c r="L19" i="6"/>
  <c r="Q18" i="6"/>
  <c r="P18" i="6"/>
  <c r="O18" i="6"/>
  <c r="N18" i="6"/>
  <c r="M18" i="6"/>
  <c r="L18" i="6"/>
  <c r="Q17" i="6"/>
  <c r="P17" i="6"/>
  <c r="O17" i="6"/>
  <c r="N17" i="6"/>
  <c r="M17" i="6"/>
  <c r="L17" i="6"/>
  <c r="Q16" i="6"/>
  <c r="P16" i="6"/>
  <c r="O16" i="6"/>
  <c r="N16" i="6"/>
  <c r="M16" i="6"/>
  <c r="L16" i="6"/>
  <c r="Q15" i="6"/>
  <c r="P15" i="6"/>
  <c r="O15" i="6"/>
  <c r="N15" i="6"/>
  <c r="M15" i="6"/>
  <c r="L15" i="6"/>
  <c r="Q14" i="6"/>
  <c r="P14" i="6"/>
  <c r="O14" i="6"/>
  <c r="N14" i="6"/>
  <c r="M14" i="6"/>
  <c r="L14" i="6"/>
  <c r="Q13" i="6"/>
  <c r="P13" i="6"/>
  <c r="O13" i="6"/>
  <c r="N13" i="6"/>
  <c r="M13" i="6"/>
  <c r="L13" i="6"/>
  <c r="Q12" i="6"/>
  <c r="P12" i="6"/>
  <c r="O12" i="6"/>
  <c r="N12" i="6"/>
  <c r="M12" i="6"/>
  <c r="L12" i="6"/>
  <c r="Q11" i="6"/>
  <c r="P11" i="6"/>
  <c r="O11" i="6"/>
  <c r="N11" i="6"/>
  <c r="M11" i="6"/>
  <c r="L11" i="6"/>
  <c r="Q10" i="6"/>
  <c r="P10" i="6"/>
  <c r="O10" i="6"/>
  <c r="N10" i="6"/>
  <c r="M10" i="6"/>
  <c r="L10" i="6"/>
  <c r="Q9" i="6"/>
  <c r="P9" i="6"/>
  <c r="O9" i="6"/>
  <c r="N9" i="6"/>
  <c r="M9" i="6"/>
  <c r="L9" i="6"/>
  <c r="Q8" i="6"/>
  <c r="P8" i="6"/>
  <c r="O8" i="6"/>
  <c r="N8" i="6"/>
  <c r="M8" i="6"/>
  <c r="L8" i="6"/>
  <c r="Q7" i="6"/>
  <c r="P7" i="6"/>
  <c r="O7" i="6"/>
  <c r="N7" i="6"/>
  <c r="M7" i="6"/>
  <c r="L7" i="6"/>
  <c r="Q6" i="6"/>
  <c r="P6" i="6"/>
  <c r="O6" i="6"/>
  <c r="N6" i="6"/>
  <c r="M6" i="6"/>
  <c r="L6" i="6"/>
  <c r="Q5" i="6"/>
  <c r="P5" i="6"/>
  <c r="O5" i="6"/>
  <c r="N5" i="6"/>
  <c r="M5" i="6"/>
  <c r="L5" i="6"/>
  <c r="A2" i="6" a="1"/>
  <c r="A2" i="6" s="1"/>
  <c r="B12" i="5"/>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I2" i="6" l="1"/>
  <c r="C26" i="6" s="1" a="1"/>
  <c r="C26" i="6" s="1"/>
  <c r="C33" i="2"/>
  <c r="C32" i="2"/>
  <c r="C31" i="2"/>
  <c r="C60" i="6" a="1"/>
  <c r="C60" i="6" s="1"/>
  <c r="C18" i="6" a="1"/>
  <c r="C18" i="6" s="1"/>
  <c r="C51" i="6" a="1"/>
  <c r="C51" i="6" s="1"/>
  <c r="C48" i="6" a="1"/>
  <c r="C48" i="6" s="1"/>
  <c r="C21" i="6" a="1"/>
  <c r="C21" i="6" s="1"/>
  <c r="C12" i="6" a="1"/>
  <c r="C12" i="6" s="1"/>
  <c r="C66" i="6" a="1"/>
  <c r="C66" i="6" s="1"/>
  <c r="C63" i="6" a="1"/>
  <c r="C63" i="6" s="1"/>
  <c r="C15" i="6" a="1"/>
  <c r="C15" i="6" s="1"/>
  <c r="C31" i="6" a="1"/>
  <c r="C31" i="6" s="1"/>
  <c r="C67" i="6" a="1"/>
  <c r="C67" i="6" s="1"/>
  <c r="C33" i="6" a="1"/>
  <c r="C33" i="6" s="1"/>
  <c r="C69" i="6" a="1"/>
  <c r="C69" i="6" s="1"/>
  <c r="C34" i="6" a="1"/>
  <c r="C34" i="6" s="1"/>
  <c r="C70" i="6" a="1"/>
  <c r="C70" i="6" s="1"/>
  <c r="C64" i="6" a="1"/>
  <c r="C64" i="6" s="1"/>
  <c r="C36" i="6" a="1"/>
  <c r="C36" i="6" s="1"/>
  <c r="C72" i="6" a="1"/>
  <c r="C72" i="6" s="1"/>
  <c r="C76" i="6" a="1"/>
  <c r="C76" i="6" s="1"/>
  <c r="C42" i="6" a="1"/>
  <c r="C42" i="6" s="1"/>
  <c r="C9" i="6" a="1"/>
  <c r="C9" i="6" s="1"/>
  <c r="C10" i="6" a="1"/>
  <c r="C10" i="6" s="1"/>
  <c r="C49" i="6" a="1"/>
  <c r="C49" i="6" s="1"/>
  <c r="C73" i="6" a="1"/>
  <c r="C73" i="6" s="1"/>
  <c r="C37" i="6" a="1"/>
  <c r="C37" i="6" s="1"/>
  <c r="C75" i="6" a="1"/>
  <c r="C75" i="6" s="1"/>
  <c r="C6" i="6" a="1"/>
  <c r="C6" i="6" s="1"/>
  <c r="C7" i="6" a="1"/>
  <c r="C7" i="6" s="1"/>
  <c r="C22" i="6" a="1"/>
  <c r="C22" i="6" s="1"/>
  <c r="C61" i="6" a="1"/>
  <c r="C61" i="6" s="1"/>
  <c r="C13" i="6" a="1"/>
  <c r="C13" i="6" s="1"/>
  <c r="C46" i="6" a="1"/>
  <c r="C46" i="6" s="1"/>
  <c r="C43" i="6" a="1"/>
  <c r="C43" i="6" s="1"/>
  <c r="C78" i="6" a="1"/>
  <c r="C78" i="6" s="1"/>
  <c r="C40" i="6" a="1"/>
  <c r="C40" i="6" s="1"/>
  <c r="C4" i="6" a="1"/>
  <c r="C4" i="6" s="1"/>
  <c r="C16" i="6" a="1"/>
  <c r="C16" i="6" s="1"/>
  <c r="C45" i="6" a="1"/>
  <c r="C45" i="6" s="1"/>
  <c r="C79" i="6" a="1"/>
  <c r="C79" i="6" s="1"/>
  <c r="C39" i="6" a="1"/>
  <c r="C39" i="6" s="1"/>
  <c r="C3" i="6" a="1"/>
  <c r="C3" i="6" s="1"/>
  <c r="C19" i="6" a="1"/>
  <c r="C19" i="6" s="1"/>
  <c r="J9" i="5"/>
  <c r="C58" i="6" a="1"/>
  <c r="C58" i="6" s="1"/>
  <c r="C30" i="6" a="1"/>
  <c r="C30" i="6" s="1"/>
  <c r="C57" i="6" a="1"/>
  <c r="C57" i="6" s="1"/>
  <c r="C28" i="6" a="1"/>
  <c r="C28" i="6" s="1"/>
  <c r="C55" i="6" a="1"/>
  <c r="C55" i="6" s="1"/>
  <c r="C27" i="6" a="1"/>
  <c r="C27" i="6" s="1"/>
  <c r="C54" i="6" a="1"/>
  <c r="C54" i="6" s="1"/>
  <c r="C25" i="6" a="1"/>
  <c r="C25" i="6" s="1"/>
  <c r="C52" i="6" a="1"/>
  <c r="C52" i="6" s="1"/>
  <c r="C24" i="6" a="1"/>
  <c r="C24" i="6" s="1"/>
  <c r="B9" i="6"/>
  <c r="B4" i="6"/>
  <c r="B63" i="6"/>
  <c r="B44" i="6"/>
  <c r="B6" i="6"/>
  <c r="B65" i="6"/>
  <c r="B62" i="6"/>
  <c r="B45" i="6"/>
  <c r="B42" i="6"/>
  <c r="B7" i="6"/>
  <c r="B64" i="6"/>
  <c r="B61" i="6"/>
  <c r="B24" i="6"/>
  <c r="B10" i="6"/>
  <c r="B3" i="6"/>
  <c r="B60" i="6"/>
  <c r="B41" i="6"/>
  <c r="B40" i="6"/>
  <c r="B55" i="6"/>
  <c r="B74" i="6"/>
  <c r="B22" i="6"/>
  <c r="B53" i="6"/>
  <c r="B48" i="6"/>
  <c r="B79" i="6"/>
  <c r="B59" i="6"/>
  <c r="B78" i="6"/>
  <c r="B58" i="6"/>
  <c r="B38" i="6"/>
  <c r="B75" i="6"/>
  <c r="B35" i="6"/>
  <c r="B54" i="6"/>
  <c r="B34" i="6"/>
  <c r="B73" i="6"/>
  <c r="B33" i="6"/>
  <c r="B21" i="6"/>
  <c r="B72" i="6"/>
  <c r="B52" i="6"/>
  <c r="B32" i="6"/>
  <c r="B19" i="6"/>
  <c r="B71" i="6"/>
  <c r="B51" i="6"/>
  <c r="B31" i="6"/>
  <c r="B18" i="6"/>
  <c r="B70" i="6"/>
  <c r="B50" i="6"/>
  <c r="B30" i="6"/>
  <c r="B16" i="6"/>
  <c r="B69" i="6"/>
  <c r="B49" i="6"/>
  <c r="B29" i="6"/>
  <c r="B15" i="6"/>
  <c r="B68" i="6"/>
  <c r="B28" i="6"/>
  <c r="B13" i="6"/>
  <c r="B67" i="6"/>
  <c r="B47" i="6"/>
  <c r="B27" i="6"/>
  <c r="B12" i="6"/>
  <c r="B66" i="6"/>
  <c r="B46" i="6"/>
  <c r="B26" i="6"/>
  <c r="B25" i="6"/>
  <c r="B43" i="6"/>
  <c r="B39" i="6"/>
  <c r="B77" i="6"/>
  <c r="B57" i="6"/>
  <c r="B37" i="6"/>
  <c r="B76" i="6"/>
  <c r="B56" i="6"/>
  <c r="B36" i="6"/>
  <c r="B8" i="6"/>
  <c r="B11" i="6"/>
  <c r="B20" i="6"/>
  <c r="B17" i="6"/>
  <c r="B14" i="6"/>
  <c r="B23" i="6"/>
  <c r="B5" i="6"/>
  <c r="F9" i="5"/>
  <c r="H9" i="5"/>
  <c r="C34" i="2" l="1"/>
  <c r="C11" i="6" a="1"/>
  <c r="C11" i="6" s="1"/>
  <c r="C59" i="6" a="1"/>
  <c r="C59" i="6" s="1"/>
  <c r="C5" i="6" a="1"/>
  <c r="C5" i="6" s="1"/>
  <c r="C62" i="6" a="1"/>
  <c r="C62" i="6" s="1"/>
  <c r="C35" i="6" a="1"/>
  <c r="C35" i="6" s="1"/>
  <c r="C32" i="6" a="1"/>
  <c r="C32" i="6" s="1"/>
  <c r="C65" i="6" a="1"/>
  <c r="C65" i="6" s="1"/>
  <c r="C20" i="6" a="1"/>
  <c r="C20" i="6" s="1"/>
  <c r="C47" i="6" a="1"/>
  <c r="C47" i="6" s="1"/>
  <c r="C50" i="6" a="1"/>
  <c r="C50" i="6" s="1"/>
  <c r="C29" i="6" a="1"/>
  <c r="C29" i="6" s="1"/>
  <c r="C71" i="6" a="1"/>
  <c r="C71" i="6" s="1"/>
  <c r="C17" i="6" a="1"/>
  <c r="C17" i="6" s="1"/>
  <c r="C41" i="6" a="1"/>
  <c r="C41" i="6" s="1"/>
  <c r="C44" i="6" a="1"/>
  <c r="C44" i="6" s="1"/>
  <c r="C8" i="6" a="1"/>
  <c r="C8" i="6" s="1"/>
  <c r="C23" i="6" a="1"/>
  <c r="C23" i="6" s="1"/>
  <c r="D57" i="6"/>
  <c r="C77" i="6" a="1"/>
  <c r="C77" i="6" s="1"/>
  <c r="C74" i="6" a="1"/>
  <c r="C74" i="6" s="1"/>
  <c r="C14" i="6" a="1"/>
  <c r="C14" i="6" s="1"/>
  <c r="C68" i="6" a="1"/>
  <c r="C68" i="6" s="1"/>
  <c r="C53" i="6" a="1"/>
  <c r="C53" i="6" s="1"/>
  <c r="C38" i="6" a="1"/>
  <c r="C38" i="6" s="1"/>
  <c r="D33" i="2"/>
  <c r="E33" i="2" s="1"/>
  <c r="D32" i="2"/>
  <c r="E32" i="2" s="1"/>
  <c r="C56" i="6" a="1"/>
  <c r="C56" i="6" s="1"/>
  <c r="C2" i="6" a="1"/>
  <c r="C2" i="6" s="1"/>
  <c r="B2" i="6"/>
  <c r="D68" i="6"/>
  <c r="D73" i="6"/>
  <c r="D38" i="6"/>
  <c r="D53" i="6"/>
  <c r="E56" i="6"/>
  <c r="D15" i="6"/>
  <c r="D76" i="6"/>
  <c r="E18" i="6"/>
  <c r="D61" i="6"/>
  <c r="D13" i="6"/>
  <c r="E50" i="6"/>
  <c r="E48" i="6"/>
  <c r="D32" i="6"/>
  <c r="E75" i="6"/>
  <c r="E46" i="6"/>
  <c r="D35" i="6"/>
  <c r="E13" i="6"/>
  <c r="D16" i="6"/>
  <c r="D14" i="6"/>
  <c r="D33" i="6"/>
  <c r="E17" i="6"/>
  <c r="E65" i="6"/>
  <c r="D17" i="6"/>
  <c r="E14" i="6"/>
  <c r="E55" i="6"/>
  <c r="E53" i="6"/>
  <c r="D18" i="6"/>
  <c r="E19" i="6"/>
  <c r="E11" i="6"/>
  <c r="D7" i="6"/>
  <c r="D55" i="6"/>
  <c r="D54" i="6"/>
  <c r="D58" i="6"/>
  <c r="D74" i="6"/>
  <c r="E54" i="6"/>
  <c r="D27" i="6"/>
  <c r="D60" i="6"/>
  <c r="E47" i="6"/>
  <c r="D36" i="6"/>
  <c r="E6" i="6"/>
  <c r="D62" i="6"/>
  <c r="D66" i="6"/>
  <c r="E12" i="6"/>
  <c r="E29" i="6"/>
  <c r="E79" i="6"/>
  <c r="D67" i="6"/>
  <c r="E73" i="6"/>
  <c r="D75" i="6"/>
  <c r="E63" i="6"/>
  <c r="E51" i="6"/>
  <c r="D64" i="6"/>
  <c r="E71" i="6"/>
  <c r="D63" i="6"/>
  <c r="E52" i="6"/>
  <c r="D52" i="6"/>
  <c r="E78" i="6"/>
  <c r="D56" i="6"/>
  <c r="E72" i="6"/>
  <c r="D59" i="6"/>
  <c r="E77" i="6"/>
  <c r="D5" i="6"/>
  <c r="D37" i="6"/>
  <c r="E66" i="6"/>
  <c r="D79" i="6"/>
  <c r="D6" i="6"/>
  <c r="D77" i="6"/>
  <c r="E16" i="6"/>
  <c r="E15" i="6"/>
  <c r="E57" i="6"/>
  <c r="D8" i="6"/>
  <c r="D12" i="6"/>
  <c r="E59" i="6"/>
  <c r="D72" i="6"/>
  <c r="E70" i="6"/>
  <c r="E27" i="6"/>
  <c r="D34" i="6"/>
  <c r="E60" i="6"/>
  <c r="E24" i="6"/>
  <c r="D23" i="6"/>
  <c r="D24" i="6"/>
  <c r="D25" i="6"/>
  <c r="E23" i="6"/>
  <c r="E25" i="6"/>
  <c r="E10" i="6"/>
  <c r="E69" i="6"/>
  <c r="E45" i="6"/>
  <c r="E7" i="6"/>
  <c r="D65" i="6"/>
  <c r="E64" i="6"/>
  <c r="D70" i="6"/>
  <c r="E5" i="6"/>
  <c r="E58" i="6"/>
  <c r="E67" i="6"/>
  <c r="E68" i="6"/>
  <c r="E49" i="6"/>
  <c r="E8" i="6"/>
  <c r="E30" i="6"/>
  <c r="E28" i="6"/>
  <c r="D21" i="6"/>
  <c r="D22" i="6"/>
  <c r="E20" i="6"/>
  <c r="E21" i="6"/>
  <c r="D20" i="6"/>
  <c r="E22" i="6"/>
  <c r="E9" i="6"/>
  <c r="D69" i="6"/>
  <c r="E44" i="6"/>
  <c r="D29" i="6"/>
  <c r="D49" i="6"/>
  <c r="E31" i="6"/>
  <c r="E33" i="6"/>
  <c r="E34" i="6"/>
  <c r="E35" i="6"/>
  <c r="D40" i="6"/>
  <c r="D41" i="6"/>
  <c r="D42" i="6"/>
  <c r="D43" i="6"/>
  <c r="E39" i="6"/>
  <c r="D44" i="6"/>
  <c r="D45" i="6"/>
  <c r="E61" i="6"/>
  <c r="E32" i="6"/>
  <c r="D39" i="6"/>
  <c r="E36" i="6"/>
  <c r="E37" i="6"/>
  <c r="E38" i="6"/>
  <c r="E40" i="6"/>
  <c r="E41" i="6"/>
  <c r="D10" i="6"/>
  <c r="E43" i="6"/>
  <c r="D11" i="6"/>
  <c r="E42" i="6"/>
  <c r="E26" i="6"/>
  <c r="D26" i="6"/>
  <c r="D28" i="6"/>
  <c r="D50" i="6"/>
  <c r="D71" i="6"/>
  <c r="D30" i="6"/>
  <c r="D46" i="6"/>
  <c r="D47" i="6"/>
  <c r="D48" i="6"/>
  <c r="D51" i="6"/>
  <c r="D9" i="6"/>
  <c r="E74" i="6"/>
  <c r="D31" i="6"/>
  <c r="D19" i="6"/>
  <c r="D78" i="6"/>
  <c r="E76" i="6"/>
  <c r="E62" i="6"/>
  <c r="D34" i="2" l="1"/>
  <c r="E31" i="2"/>
  <c r="G33" i="2"/>
  <c r="G32" i="2"/>
  <c r="G31" i="2"/>
  <c r="D3" i="6"/>
  <c r="E2" i="6"/>
  <c r="D4" i="6"/>
  <c r="D2" i="6"/>
  <c r="E4" i="6"/>
  <c r="E3" i="6"/>
  <c r="G34" i="2" l="1"/>
  <c r="E3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<sst xmlns="http://schemas.openxmlformats.org/spreadsheetml/2006/main" count="135" uniqueCount="95">
  <si>
    <t>In this sheet, you will find directions on how to initialize this tool, determine what information is needed and how to enter it, and how to interpret the resulting analysis.</t>
  </si>
  <si>
    <t xml:space="preserve">Please see the guidance document for detailed instructions on how to use this tool effectively, but for quick reference on how to proceed, see below. </t>
  </si>
  <si>
    <t>Please read all instructions before proceeding and note that all areas requiring data entry are shaded gray and are surrounded by a thick, orange border.</t>
  </si>
  <si>
    <t>#</t>
  </si>
  <si>
    <t>Relevant Sheet</t>
  </si>
  <si>
    <t>Details</t>
  </si>
  <si>
    <t>Setup</t>
  </si>
  <si>
    <r>
      <t xml:space="preserve">In cell </t>
    </r>
    <r>
      <rPr>
        <b/>
        <sz val="11"/>
        <color theme="1"/>
        <rFont val="Proxima Nova"/>
        <family val="3"/>
      </rPr>
      <t>B9</t>
    </r>
    <r>
      <rPr>
        <sz val="11"/>
        <color theme="1"/>
        <rFont val="Proxima Nova"/>
        <family val="3"/>
      </rPr>
      <t xml:space="preserve"> in </t>
    </r>
    <r>
      <rPr>
        <b/>
        <sz val="11"/>
        <color theme="1"/>
        <rFont val="Proxima Nova"/>
        <family val="3"/>
      </rPr>
      <t>Table 1.1</t>
    </r>
    <r>
      <rPr>
        <sz val="11"/>
        <color theme="1"/>
        <rFont val="Proxima Nova"/>
        <family val="3"/>
      </rPr>
      <t>, enter the name of your institution and/or EPP. This name will appear at the top of all subsequent sheets.</t>
    </r>
  </si>
  <si>
    <r>
      <t xml:space="preserve">In cell </t>
    </r>
    <r>
      <rPr>
        <b/>
        <sz val="11"/>
        <color rgb="FF000000"/>
        <rFont val="Proxima Nova"/>
        <family val="3"/>
      </rPr>
      <t>D9</t>
    </r>
    <r>
      <rPr>
        <sz val="11"/>
        <color rgb="FF000000"/>
        <rFont val="Proxima Nova"/>
        <family val="3"/>
      </rPr>
      <t xml:space="preserve"> in </t>
    </r>
    <r>
      <rPr>
        <b/>
        <sz val="11"/>
        <color rgb="FF000000"/>
        <rFont val="Proxima Nova"/>
        <family val="3"/>
      </rPr>
      <t>Table 1.2</t>
    </r>
    <r>
      <rPr>
        <sz val="11"/>
        <color rgb="FF000000"/>
        <rFont val="Proxima Nova"/>
        <family val="3"/>
      </rPr>
      <t xml:space="preserve">, enter the name of your PK-12 Partner District.  </t>
    </r>
  </si>
  <si>
    <r>
      <t xml:space="preserve">In </t>
    </r>
    <r>
      <rPr>
        <b/>
        <sz val="11"/>
        <color theme="1"/>
        <rFont val="Proxima Nova"/>
        <family val="3"/>
      </rPr>
      <t>Table 1.3: Areas of Concentration</t>
    </r>
    <r>
      <rPr>
        <sz val="11"/>
        <color theme="1"/>
        <rFont val="Proxima Nova"/>
        <family val="3"/>
      </rPr>
      <t xml:space="preserve">, type an "x" into the cell adjacent to each Area of Concentration you want to explore. </t>
    </r>
  </si>
  <si>
    <r>
      <t xml:space="preserve">In </t>
    </r>
    <r>
      <rPr>
        <b/>
        <sz val="11"/>
        <rFont val="Proxima Nova"/>
        <family val="3"/>
      </rPr>
      <t>Table 1.4: Years</t>
    </r>
    <r>
      <rPr>
        <sz val="11"/>
        <rFont val="Proxima Nova"/>
        <family val="3"/>
      </rPr>
      <t xml:space="preserve">, enter the starting year for the data points you would like to analyze. </t>
    </r>
    <r>
      <rPr>
        <b/>
        <u/>
        <sz val="11"/>
        <rFont val="Proxima Nova"/>
        <family val="3"/>
      </rPr>
      <t>Note</t>
    </r>
    <r>
      <rPr>
        <sz val="11"/>
        <rFont val="Proxima Nova"/>
        <family val="3"/>
      </rPr>
      <t>: You will be tasked with identifying data associated with the three academic school years following the starting year entered. The academic school years will populate in the table below the entry and the entry can be adjusted as needed to capture the desired consecutive years.</t>
    </r>
  </si>
  <si>
    <t>Data Entry</t>
  </si>
  <si>
    <t>Note the EPP / institution name as well as the PK-12 District partner name that was entered on the Setup sheet is displayed at the top of the Data Entry sheet. Also note the Status of your Setup page in the top left corner of the Data sheet. If there are errors with your Setup sheet, there will be an error for you status. You must go back to the Setup sheet and correct those errors before proceeding. If the status is confirmed, you can begin data entry.</t>
  </si>
  <si>
    <r>
      <t xml:space="preserve">All Areas of Concentration that were selected are now populated in </t>
    </r>
    <r>
      <rPr>
        <b/>
        <sz val="11"/>
        <color theme="1"/>
        <rFont val="Proxima Nova"/>
        <family val="3"/>
      </rPr>
      <t>Table 2.1</t>
    </r>
    <r>
      <rPr>
        <sz val="11"/>
        <color theme="1"/>
        <rFont val="Proxima Nova"/>
        <family val="3"/>
      </rPr>
      <t xml:space="preserve"> in </t>
    </r>
    <r>
      <rPr>
        <b/>
        <sz val="11"/>
        <color theme="1"/>
        <rFont val="Proxima Nova"/>
        <family val="3"/>
      </rPr>
      <t>Column C</t>
    </r>
    <r>
      <rPr>
        <sz val="11"/>
        <color theme="1"/>
        <rFont val="Proxima Nova"/>
        <family val="3"/>
      </rPr>
      <t xml:space="preserve">. Each year selected has been populated into cells </t>
    </r>
    <r>
      <rPr>
        <b/>
        <sz val="11"/>
        <color theme="1"/>
        <rFont val="Proxima Nova"/>
        <family val="3"/>
      </rPr>
      <t>B7</t>
    </r>
    <r>
      <rPr>
        <sz val="11"/>
        <color theme="1"/>
        <rFont val="Proxima Nova"/>
        <family val="3"/>
      </rPr>
      <t xml:space="preserve"> through </t>
    </r>
    <r>
      <rPr>
        <b/>
        <sz val="11"/>
        <color theme="1"/>
        <rFont val="Proxima Nova"/>
        <family val="3"/>
      </rPr>
      <t xml:space="preserve">K7. </t>
    </r>
  </si>
  <si>
    <t>For quick reference of # of Completers trends and # of District Vacancy trends, based on that data entered, select the "+" above Col F. To hide, select the "-". 
Note: Areas of Concentration without data will result in a horizontal trend line.</t>
  </si>
  <si>
    <t>Dashboard</t>
  </si>
  <si>
    <t xml:space="preserve">Using the dropdown menu in cell B5, select the Area of Concentration (from the areas indicated on the Setup sheet) that you would like to look at most closely. Table 3.1 pulls data from the Data Entry sheet but also calculates the difference between the values entered. </t>
  </si>
  <si>
    <t>List the name of your institution and your District partner, then select the areas of concentrations you offer, and enter the beginning of the time period you would like to analyze.</t>
  </si>
  <si>
    <r>
      <rPr>
        <sz val="20"/>
        <color theme="0"/>
        <rFont val="Proxima Nova"/>
        <family val="3"/>
      </rPr>
      <t>Teacher Vacancy Tool:</t>
    </r>
    <r>
      <rPr>
        <b/>
        <sz val="20"/>
        <color theme="0"/>
        <rFont val="Proxima Nova"/>
        <family val="3"/>
      </rPr>
      <t xml:space="preserve"> 1. Setup</t>
    </r>
  </si>
  <si>
    <t>Table 1.1 Institution / EPP Label</t>
  </si>
  <si>
    <t>Table 1.2 District Partner Label</t>
  </si>
  <si>
    <t>Enter the name of your institution / EPP</t>
  </si>
  <si>
    <t>Enter the name of your District Partner</t>
  </si>
  <si>
    <t xml:space="preserve"> </t>
  </si>
  <si>
    <t>Table 1.3: Areas of Concentration</t>
  </si>
  <si>
    <t>Table 1.4: Years</t>
  </si>
  <si>
    <t>Areas of Concentration</t>
  </si>
  <si>
    <t>Areas to Include (x)</t>
  </si>
  <si>
    <t>Early Childhood/Pre-K</t>
  </si>
  <si>
    <t>Elementary</t>
  </si>
  <si>
    <r>
      <t xml:space="preserve">*Given your Start Year, you will enter information for the </t>
    </r>
    <r>
      <rPr>
        <b/>
        <sz val="12"/>
        <color theme="1"/>
        <rFont val="Proxima Nova"/>
        <family val="3"/>
      </rPr>
      <t>three</t>
    </r>
    <r>
      <rPr>
        <sz val="12"/>
        <color theme="1"/>
        <rFont val="Proxima Nova"/>
        <family val="3"/>
      </rPr>
      <t xml:space="preserve"> consecutive academic school years, as shown below.</t>
    </r>
  </si>
  <si>
    <t>Bilingual</t>
  </si>
  <si>
    <t>English as a Second Language</t>
  </si>
  <si>
    <t>Year #</t>
  </si>
  <si>
    <t>Academic School Year</t>
  </si>
  <si>
    <t>Special Education</t>
  </si>
  <si>
    <t>Gifted</t>
  </si>
  <si>
    <t>Middle School Math</t>
  </si>
  <si>
    <t>Middle School Science</t>
  </si>
  <si>
    <t>Middle School Language Arts</t>
  </si>
  <si>
    <t>Middle School Social Studies</t>
  </si>
  <si>
    <t>Middle School Art</t>
  </si>
  <si>
    <t>Middle School Music</t>
  </si>
  <si>
    <t>Middle School Physical Education/Health</t>
  </si>
  <si>
    <t>Middle School World Language</t>
  </si>
  <si>
    <t>Middle School Career and Tech</t>
  </si>
  <si>
    <t>High School English</t>
  </si>
  <si>
    <t>High School Math</t>
  </si>
  <si>
    <t>High School World Language</t>
  </si>
  <si>
    <t>High School Social Studies</t>
  </si>
  <si>
    <t>High School Physical Education/Health</t>
  </si>
  <si>
    <t>High School Science - Physics</t>
  </si>
  <si>
    <t>High School Science - Chemistry</t>
  </si>
  <si>
    <t>High School Science - Biology</t>
  </si>
  <si>
    <t>High School Music</t>
  </si>
  <si>
    <t>High School Art</t>
  </si>
  <si>
    <r>
      <rPr>
        <sz val="20"/>
        <color rgb="FFFFFFFF"/>
        <rFont val="Proxima Nova"/>
        <family val="3"/>
      </rPr>
      <t>Teacher Vacancy Tool:</t>
    </r>
    <r>
      <rPr>
        <b/>
        <sz val="20"/>
        <color rgb="FFFFFFFF"/>
        <rFont val="Proxima Nova"/>
        <family val="3"/>
      </rPr>
      <t xml:space="preserve"> 2. Data Entry</t>
    </r>
  </si>
  <si>
    <t>Status</t>
  </si>
  <si>
    <t>EPP</t>
  </si>
  <si>
    <t>District</t>
  </si>
  <si>
    <t>Table 2.1: Data Entry for Areas of Concentration</t>
  </si>
  <si>
    <r>
      <t xml:space="preserve">Enter data in </t>
    </r>
    <r>
      <rPr>
        <b/>
        <sz val="12"/>
        <rFont val="Proxima Nova"/>
        <family val="3"/>
      </rPr>
      <t xml:space="preserve">Column F </t>
    </r>
    <r>
      <rPr>
        <sz val="12"/>
        <rFont val="Proxima Nova"/>
        <family val="3"/>
      </rPr>
      <t xml:space="preserve">through </t>
    </r>
    <r>
      <rPr>
        <b/>
        <sz val="12"/>
        <rFont val="Proxima Nova"/>
        <family val="3"/>
      </rPr>
      <t>Column K</t>
    </r>
    <r>
      <rPr>
        <sz val="12"/>
        <rFont val="Proxima Nova"/>
        <family val="3"/>
      </rPr>
      <t xml:space="preserve"> for each Area of Concentration selected across the three years selected.</t>
    </r>
  </si>
  <si>
    <t>Year 1</t>
  </si>
  <si>
    <t>Year 2</t>
  </si>
  <si>
    <t>Year 3</t>
  </si>
  <si>
    <t>Completer Trends</t>
  </si>
  <si>
    <t>Vacancy Trends</t>
  </si>
  <si>
    <t># of Completers</t>
  </si>
  <si>
    <t># of District Vacancies</t>
  </si>
  <si>
    <r>
      <t xml:space="preserve">For quick reference of # of Graduate trends and # of District Vacancy trends, based on that data entered, select the "+" above Col F. To hide, select the "-". 
</t>
    </r>
    <r>
      <rPr>
        <b/>
        <sz val="12"/>
        <color rgb="FF000000"/>
        <rFont val="Proxima Nova"/>
        <family val="3"/>
      </rPr>
      <t>Note</t>
    </r>
    <r>
      <rPr>
        <sz val="12"/>
        <color rgb="FF000000"/>
        <rFont val="Proxima Nova"/>
        <family val="3"/>
      </rPr>
      <t>: Areas of Concentration without data will result in a horizontal trend line.</t>
    </r>
  </si>
  <si>
    <t>Domain</t>
  </si>
  <si>
    <t>Year</t>
  </si>
  <si>
    <t># of Grads</t>
  </si>
  <si>
    <t># of Vacancies</t>
  </si>
  <si>
    <t>Label</t>
  </si>
  <si>
    <t>Sparklines</t>
  </si>
  <si>
    <t>Helper</t>
  </si>
  <si>
    <t>Graduates</t>
  </si>
  <si>
    <t>Vacancies</t>
  </si>
  <si>
    <t>Teacher Vacancy Tool: 3. Dashboard</t>
  </si>
  <si>
    <t>Select an Area of Concentration from the dropdown:</t>
  </si>
  <si>
    <r>
      <rPr>
        <b/>
        <sz val="12"/>
        <rFont val="Proxima Nova"/>
        <family val="3"/>
      </rPr>
      <t>Figure 3.1</t>
    </r>
    <r>
      <rPr>
        <sz val="12"/>
        <rFont val="Proxima Nova"/>
        <family val="3"/>
      </rPr>
      <t xml:space="preserve"> displays the number of completers from the EPP over three academic school years compared to the District partner's vacancies over the same time period.</t>
    </r>
  </si>
  <si>
    <t>Gap</t>
  </si>
  <si>
    <t>Surplus</t>
  </si>
  <si>
    <t>Average</t>
  </si>
  <si>
    <r>
      <t xml:space="preserve">Teacher Vacancy Tool: </t>
    </r>
    <r>
      <rPr>
        <b/>
        <sz val="20"/>
        <color theme="0"/>
        <rFont val="Proxima Nova"/>
        <family val="3"/>
      </rPr>
      <t>Directions</t>
    </r>
  </si>
  <si>
    <t xml:space="preserve">Enter your Start Year* </t>
  </si>
  <si>
    <t xml:space="preserve">Suggested Citation: </t>
  </si>
  <si>
    <t xml:space="preserve">Persaud, A., Bailey, M., Quiroz, A., &amp; Alvarez McHatton, P. (2023). BranchED Vacancy Data Tool for EPPs and Partner Districts. Branch Alliance for Educator Diversity, Peachtree City, GA. </t>
  </si>
  <si>
    <t>BranchED Vacancy Data Tool for EPPs and Partner Districts – August 2023</t>
  </si>
  <si>
    <t>Published by Branch Alliance for Educator Diversity, an imprint of M. E. B. Alliance for Educator Diversity, Inc., 100 World Drive, Suite 101, Peachtree City, GA 30269</t>
  </si>
  <si>
    <t>https://www.educatordiversity.org/</t>
  </si>
  <si>
    <t xml:space="preserve">*This content is licensed as CC-BY-NC-ND and may be downloaded and shared with attribution for noncommercial use. </t>
  </si>
  <si>
    <r>
      <t xml:space="preserve">Enter data on the # of completers from the EPP / institution and the # of vacancies at the PK-12 district partner for each year selected in </t>
    </r>
    <r>
      <rPr>
        <b/>
        <sz val="11"/>
        <color theme="1"/>
        <rFont val="Proxima Nova"/>
        <family val="3"/>
      </rPr>
      <t xml:space="preserve">Columns F through K. </t>
    </r>
    <r>
      <rPr>
        <sz val="11"/>
        <color theme="1"/>
        <rFont val="Proxima Nova"/>
        <family val="3"/>
      </rPr>
      <t xml:space="preserve">It is okay to be missing data from any of those years and may in fact highlight focus areas for you. 
Vacancies are defined as any position that:
(1) is not currently staffed;
(2) is staffed with an individual not credentialed in the content being taught; 
(3) is staffed with an individual teaching on an emergency/temporary credential (including long-term substitute); or, 
(4) is staffed with an individual completing preparation while teaching (including intern or lateral entry credentials). </t>
    </r>
  </si>
  <si>
    <t>Uh, oh! Please complete the Setup!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</si>
</sst>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8"/>
      <name val="Calibri"/>
      <family val="2"/>
      <scheme val="minor"/>
    </font>
    <font>
      <sz val="11"/>
      <color theme="1"/>
      <name val="Proxima Nova"/>
      <family val="3"/>
    </font>
    <font>
      <b/>
      <sz val="11"/>
      <color theme="1"/>
      <name val="Proxima Nova"/>
      <family val="3"/>
    </font>
    <font>
      <sz val="20"/>
      <color theme="0"/>
      <name val="Proxima Nova"/>
      <family val="3"/>
    </font>
    <font>
      <sz val="11"/>
      <name val="Proxima Nova"/>
      <family val="3"/>
    </font>
    <font>
      <sz val="14"/>
      <name val="Proxima Nova"/>
      <family val="3"/>
    </font>
    <font>
      <sz val="11"/>
      <color rgb="FF000000"/>
      <name val="Proxima Nova"/>
      <family val="3"/>
    </font>
    <font>
      <sz val="11"/>
      <color rgb="FF444444"/>
      <name val="Calibri"/>
      <family val="2"/>
      <charset val="1"/>
    </font>
    <font>
      <sz val="20"/>
      <name val="Proxima Nova"/>
      <family val="3"/>
    </font>
    <font>
      <i/>
      <sz val="11"/>
      <color rgb="FFC00000"/>
      <name val="Proxima Nova"/>
      <family val="3"/>
    </font>
    <font>
      <b/>
      <sz val="20"/>
      <color theme="0"/>
      <name val="Proxima Nova"/>
      <family val="3"/>
    </font>
    <font>
      <u/>
      <sz val="11"/>
      <color theme="10"/>
      <name val="Calibri"/>
      <family val="2"/>
      <scheme val="minor"/>
    </font>
    <font>
      <b/>
      <sz val="11"/>
      <color rgb="FF000000"/>
      <name val="Proxima Nova"/>
      <family val="3"/>
    </font>
    <font>
      <b/>
      <sz val="11"/>
      <name val="Proxima Nova"/>
      <family val="3"/>
    </font>
    <font>
      <sz val="20"/>
      <color rgb="FFFFFFFF"/>
      <name val="Proxima Nova"/>
      <family val="3"/>
    </font>
    <font>
      <b/>
      <sz val="20"/>
      <color rgb="FFFFFFFF"/>
      <name val="Proxima Nova"/>
      <family val="3"/>
    </font>
    <font>
      <b/>
      <sz val="12"/>
      <color theme="1"/>
      <name val="Proxima Nova"/>
      <family val="3"/>
    </font>
    <font>
      <b/>
      <sz val="12"/>
      <color theme="0"/>
      <name val="Proxima Nova"/>
      <family val="3"/>
    </font>
    <font>
      <sz val="12"/>
      <color theme="1"/>
      <name val="Proxima Nova"/>
      <family val="3"/>
    </font>
    <font>
      <b/>
      <sz val="12"/>
      <name val="Proxima Nova"/>
      <family val="3"/>
    </font>
    <font>
      <sz val="12"/>
      <name val="Proxima Nova"/>
      <family val="3"/>
    </font>
    <font>
      <i/>
      <sz val="14"/>
      <name val="Proxima Nova"/>
      <family val="3"/>
    </font>
    <font>
      <sz val="12"/>
      <color theme="0"/>
      <name val="Proxima Nova"/>
      <family val="3"/>
    </font>
    <font>
      <sz val="12"/>
      <color rgb="FF000000"/>
      <name val="Proxima Nova"/>
      <family val="3"/>
    </font>
    <font>
      <b/>
      <sz val="12"/>
      <color rgb="FF000000"/>
      <name val="Proxima Nova"/>
      <family val="3"/>
    </font>
    <font>
      <b/>
      <sz val="14"/>
      <name val="Proxima Nova"/>
      <family val="3"/>
    </font>
    <font>
      <b/>
      <i/>
      <sz val="12"/>
      <name val="Proxima Nova"/>
      <family val="3"/>
    </font>
    <font>
      <sz val="12"/>
      <color rgb="FF000000"/>
      <name val="Proxima Nova"/>
      <family val="3"/>
    </font>
    <font>
      <u/>
      <sz val="11"/>
      <color rgb="FF000000"/>
      <name val="Calibri"/>
      <family val="2"/>
      <scheme val="minor"/>
    </font>
    <font>
      <b/>
      <u/>
      <sz val="11"/>
      <name val="Proxima Nova"/>
      <family val="3"/>
    </font>
    <font>
      <b/>
      <sz val="16"/>
      <color theme="0"/>
      <name val="Proxima Nova"/>
      <family val="3"/>
    </font>
    <font>
      <u/>
      <sz val="12"/>
      <color theme="10"/>
      <name val="Proxima Nova"/>
      <family val="3"/>
    </font>
    <font>
      <i/>
      <sz val="12"/>
      <color rgb="FF000000"/>
      <name val="Proxima Nova"/>
      <family val="3"/>
    </font>
  </fonts>
  <fills count="7">
    <fill>
      <patternFill patternType="none"/>
    </fill>
    <fill>
      <patternFill patternType="gray125"/>
    </fill>
    <fill>
      <patternFill patternType="solid">
        <fgColor rgb="FF4F00A3"/>
        <bgColor indexed="64"/>
      </patternFill>
    </fill>
    <fill>
      <patternFill patternType="solid">
        <fgColor rgb="FFE9E9E9"/>
        <bgColor indexed="64"/>
      </patternFill>
    </fill>
    <fill>
      <patternFill patternType="solid">
        <fgColor rgb="FF0D92FF"/>
        <bgColor indexed="64"/>
      </patternFill>
    </fill>
    <fill>
      <patternFill patternType="solid">
        <fgColor theme="0" tint="-4.9989318521683403E-2"/>
        <bgColor indexed="64"/>
      </patternFill>
    </fill>
    <fill>
      <patternFill patternType="solid">
        <fgColor theme="0" tint="-0.14999847407452621"/>
        <bgColor indexed="64"/>
      </patternFill>
    </fill>
  </fills>
  <borders count="7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ck">
        <color rgb="FFF15D22"/>
      </left>
      <right style="thick">
        <color rgb="FFF15D22"/>
      </right>
      <top style="thick">
        <color rgb="FFF15D22"/>
      </top>
      <bottom style="thick">
        <color rgb="FFF15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15D22"/>
      </left>
      <right/>
      <top style="thick">
        <color rgb="FFF15D22"/>
      </top>
      <bottom style="thick">
        <color rgb="FFF15D22"/>
      </bottom>
      <diagonal/>
    </border>
    <border>
      <left/>
      <right/>
      <top style="thick">
        <color rgb="FFF15D22"/>
      </top>
      <bottom style="thick">
        <color rgb="FFF15D22"/>
      </bottom>
      <diagonal/>
    </border>
    <border>
      <left/>
      <right style="thick">
        <color rgb="FFF15D22"/>
      </right>
      <top style="thick">
        <color rgb="FFF15D22"/>
      </top>
      <bottom style="thick">
        <color rgb="FFF15D22"/>
      </bottom>
      <diagonal/>
    </border>
    <border>
      <left style="thick">
        <color rgb="FFF15D22"/>
      </left>
      <right style="thick">
        <color rgb="FFF15D22"/>
      </right>
      <top style="thick">
        <color rgb="FFF15D22"/>
      </top>
      <bottom style="thin">
        <color rgb="FF000000"/>
      </bottom>
      <diagonal/>
    </border>
    <border>
      <left style="thick">
        <color rgb="FFF15D22"/>
      </left>
      <right style="thick">
        <color rgb="FFF15D22"/>
      </right>
      <top style="thin">
        <color rgb="FF000000"/>
      </top>
      <bottom style="thin">
        <color rgb="FF000000"/>
      </bottom>
      <diagonal/>
    </border>
    <border>
      <left style="thick">
        <color rgb="FFF15D22"/>
      </left>
      <right style="thick">
        <color rgb="FFF15D22"/>
      </right>
      <top style="thin">
        <color rgb="FF000000"/>
      </top>
      <bottom style="thick">
        <color rgb="FFF15D22"/>
      </bottom>
      <diagonal/>
    </border>
    <border>
      <left style="thick">
        <color rgb="FFF15D22"/>
      </left>
      <right style="thin">
        <color indexed="64"/>
      </right>
      <top style="thin">
        <color indexed="64"/>
      </top>
      <bottom style="thin">
        <color indexed="64"/>
      </bottom>
      <diagonal/>
    </border>
    <border>
      <left style="thin">
        <color indexed="64"/>
      </left>
      <right style="thick">
        <color rgb="FFF15D22"/>
      </right>
      <top style="thin">
        <color indexed="64"/>
      </top>
      <bottom style="thin">
        <color indexed="64"/>
      </bottom>
      <diagonal/>
    </border>
    <border>
      <left style="thick">
        <color rgb="FFF15D22"/>
      </left>
      <right style="thin">
        <color indexed="64"/>
      </right>
      <top style="thin">
        <color indexed="64"/>
      </top>
      <bottom style="thick">
        <color rgb="FFF15D22"/>
      </bottom>
      <diagonal/>
    </border>
    <border>
      <left style="thin">
        <color indexed="64"/>
      </left>
      <right style="thin">
        <color indexed="64"/>
      </right>
      <top style="thin">
        <color indexed="64"/>
      </top>
      <bottom style="thick">
        <color rgb="FFF15D22"/>
      </bottom>
      <diagonal/>
    </border>
    <border>
      <left style="thin">
        <color indexed="64"/>
      </left>
      <right style="thick">
        <color rgb="FFF15D22"/>
      </right>
      <top style="thin">
        <color indexed="64"/>
      </top>
      <bottom style="thick">
        <color rgb="FFF15D22"/>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style="medium">
        <color auto="1"/>
      </right>
      <top style="medium">
        <color auto="1"/>
      </top>
      <bottom/>
      <diagonal/>
    </border>
    <border>
      <left style="thin">
        <color rgb="FF000000"/>
      </left>
      <right/>
      <top style="thin">
        <color rgb="FF000000"/>
      </top>
      <bottom/>
      <diagonal/>
    </border>
    <border>
      <left style="thin">
        <color rgb="FF000000"/>
      </left>
      <right/>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rgb="FFF15D22"/>
      </left>
      <right style="thin">
        <color indexed="64"/>
      </right>
      <top style="thick">
        <color rgb="FFF15D22"/>
      </top>
      <bottom/>
      <diagonal/>
    </border>
    <border>
      <left style="thin">
        <color indexed="64"/>
      </left>
      <right style="thin">
        <color indexed="64"/>
      </right>
      <top style="thick">
        <color rgb="FFF15D22"/>
      </top>
      <bottom/>
      <diagonal/>
    </border>
    <border>
      <left style="thin">
        <color indexed="64"/>
      </left>
      <right style="thick">
        <color rgb="FFF15D22"/>
      </right>
      <top style="thick">
        <color rgb="FFF15D22"/>
      </top>
      <bottom/>
      <diagonal/>
    </border>
  </borders>
  <cellStyleXfs count="2">
    <xf numFmtId="0" fontId="0" fillId="0" borderId="0"/>
    <xf numFmtId="0" fontId="12" fillId="0" borderId="0" applyNumberFormat="0" applyFill="0" applyBorder="0" applyAlignment="0" applyProtection="0"/>
  </cellStyleXfs>
  <cellXfs count="173">
    <xf numFmtId="0" fontId="0" fillId="0" borderId="0" xfId="0"/>
    <xf numFmtId="0" fontId="2" fillId="0" borderId="0" xfId="0" applyFont="1"/>
    <xf numFmtId="0" fontId="3" fillId="0" borderId="0" xfId="0" applyFont="1"/>
    <xf numFmtId="0" fontId="2" fillId="0" borderId="0" xfId="0" applyFont="1" applyAlignment="1">
      <alignment vertical="center"/>
    </xf>
    <xf numFmtId="0" fontId="2" fillId="0" borderId="16" xfId="0" applyFont="1" applyBorder="1"/>
    <xf numFmtId="0" fontId="2" fillId="0" borderId="14" xfId="0" applyFont="1" applyBorder="1"/>
    <xf numFmtId="0" fontId="2" fillId="0" borderId="15" xfId="0" applyFont="1" applyBorder="1"/>
    <xf numFmtId="0" fontId="2" fillId="0" borderId="6" xfId="0" applyFont="1" applyBorder="1"/>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xf numFmtId="0" fontId="2" fillId="0" borderId="0" xfId="0" applyFont="1" applyAlignment="1">
      <alignment vertical="center" wrapText="1"/>
    </xf>
    <xf numFmtId="0" fontId="2" fillId="0" borderId="3" xfId="0" applyFont="1" applyBorder="1" applyAlignment="1">
      <alignment vertical="center" wrapText="1"/>
    </xf>
    <xf numFmtId="0" fontId="8" fillId="0" borderId="0" xfId="0" applyFont="1"/>
    <xf numFmtId="0" fontId="2" fillId="2" borderId="0" xfId="0" applyFont="1" applyFill="1" applyAlignment="1">
      <alignment horizontal="center" vertical="center"/>
    </xf>
    <xf numFmtId="0" fontId="2" fillId="2" borderId="0" xfId="0" applyFont="1" applyFill="1"/>
    <xf numFmtId="0" fontId="11" fillId="0" borderId="0" xfId="0" applyFont="1" applyAlignment="1">
      <alignment vertical="center"/>
    </xf>
    <xf numFmtId="0" fontId="11" fillId="0" borderId="0" xfId="0" applyFont="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xf>
    <xf numFmtId="0" fontId="6" fillId="3" borderId="36" xfId="0" applyFont="1" applyFill="1" applyBorder="1" applyAlignment="1">
      <alignment vertical="center" wrapText="1"/>
    </xf>
    <xf numFmtId="0" fontId="5" fillId="2" borderId="0" xfId="0" applyFont="1" applyFill="1" applyAlignment="1">
      <alignment vertical="center"/>
    </xf>
    <xf numFmtId="0" fontId="4" fillId="0" borderId="16" xfId="0" applyFont="1" applyBorder="1" applyAlignment="1">
      <alignment horizontal="center" vertical="center"/>
    </xf>
    <xf numFmtId="0" fontId="9" fillId="0" borderId="16" xfId="0" applyFont="1" applyBorder="1" applyAlignment="1">
      <alignment horizontal="center" vertical="center"/>
    </xf>
    <xf numFmtId="0" fontId="5" fillId="0" borderId="3" xfId="0" applyFont="1" applyBorder="1" applyAlignment="1">
      <alignment horizontal="center" vertical="center"/>
    </xf>
    <xf numFmtId="0" fontId="5" fillId="0" borderId="0" xfId="0" applyFont="1"/>
    <xf numFmtId="0" fontId="5" fillId="0" borderId="3" xfId="0" applyFont="1" applyBorder="1" applyAlignment="1">
      <alignment vertical="center" wrapText="1"/>
    </xf>
    <xf numFmtId="0" fontId="10" fillId="0" borderId="0" xfId="0" applyFont="1" applyAlignment="1">
      <alignment wrapText="1"/>
    </xf>
    <xf numFmtId="0" fontId="10" fillId="0" borderId="0" xfId="0" applyFont="1" applyAlignment="1">
      <alignment horizontal="left" wrapText="1"/>
    </xf>
    <xf numFmtId="0" fontId="3" fillId="0" borderId="0" xfId="0" applyFont="1" applyAlignment="1">
      <alignment horizontal="center" vertical="center" wrapText="1"/>
    </xf>
    <xf numFmtId="0" fontId="17" fillId="0" borderId="20" xfId="0" applyFont="1" applyBorder="1" applyAlignment="1">
      <alignment horizontal="center" vertical="center"/>
    </xf>
    <xf numFmtId="0" fontId="18" fillId="4" borderId="11" xfId="0" applyFont="1" applyFill="1" applyBorder="1" applyAlignment="1">
      <alignment horizontal="center" vertical="center" wrapText="1"/>
    </xf>
    <xf numFmtId="0" fontId="19" fillId="0" borderId="21" xfId="0" applyFont="1" applyBorder="1" applyAlignment="1">
      <alignment horizontal="center" vertical="center"/>
    </xf>
    <xf numFmtId="0" fontId="19" fillId="0" borderId="3"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19" fillId="0" borderId="2" xfId="0" applyFont="1" applyBorder="1" applyAlignment="1">
      <alignment horizontal="center" vertical="center"/>
    </xf>
    <xf numFmtId="0" fontId="19" fillId="3" borderId="42" xfId="0" applyFont="1" applyFill="1" applyBorder="1" applyAlignment="1">
      <alignment horizontal="center" vertical="center"/>
    </xf>
    <xf numFmtId="0" fontId="19" fillId="3" borderId="43" xfId="0" applyFont="1" applyFill="1" applyBorder="1" applyAlignment="1">
      <alignment horizontal="center" vertical="center"/>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19" fillId="3" borderId="44" xfId="0" applyFont="1" applyFill="1" applyBorder="1" applyAlignment="1">
      <alignment horizontal="center" vertical="center"/>
    </xf>
    <xf numFmtId="0" fontId="19" fillId="0" borderId="0" xfId="0" applyFont="1" applyAlignment="1">
      <alignment vertical="center"/>
    </xf>
    <xf numFmtId="0" fontId="21" fillId="3" borderId="24" xfId="0" applyFont="1" applyFill="1" applyBorder="1" applyAlignment="1">
      <alignment horizontal="center" vertical="center"/>
    </xf>
    <xf numFmtId="0" fontId="19" fillId="0" borderId="0" xfId="0" applyFont="1"/>
    <xf numFmtId="0" fontId="17" fillId="0" borderId="0" xfId="0" applyFont="1"/>
    <xf numFmtId="0" fontId="17" fillId="0" borderId="5" xfId="0" applyFont="1" applyBorder="1"/>
    <xf numFmtId="0" fontId="17" fillId="0" borderId="28" xfId="0" applyFont="1" applyBorder="1"/>
    <xf numFmtId="0" fontId="19" fillId="0" borderId="10" xfId="0" applyFont="1" applyBorder="1" applyAlignment="1">
      <alignment horizontal="center"/>
    </xf>
    <xf numFmtId="0" fontId="19" fillId="0" borderId="9" xfId="0" applyFont="1" applyBorder="1"/>
    <xf numFmtId="0" fontId="19" fillId="0" borderId="17" xfId="0" applyFont="1" applyBorder="1"/>
    <xf numFmtId="0" fontId="19" fillId="0" borderId="27" xfId="0" applyFont="1" applyBorder="1"/>
    <xf numFmtId="0" fontId="19" fillId="0" borderId="13" xfId="0" applyFont="1" applyBorder="1" applyAlignment="1">
      <alignment horizontal="center" vertical="center"/>
    </xf>
    <xf numFmtId="0" fontId="18" fillId="2" borderId="14"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16" xfId="0" applyFont="1" applyBorder="1" applyAlignment="1">
      <alignment horizontal="center" vertical="center" wrapText="1"/>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23" fillId="0" borderId="3" xfId="0" applyFont="1" applyBorder="1" applyAlignment="1">
      <alignment horizontal="center"/>
    </xf>
    <xf numFmtId="0" fontId="19" fillId="0" borderId="3" xfId="0" applyFont="1" applyBorder="1"/>
    <xf numFmtId="0" fontId="19" fillId="0" borderId="7" xfId="0" applyFont="1" applyBorder="1"/>
    <xf numFmtId="0" fontId="19" fillId="0" borderId="45" xfId="0" applyFont="1" applyBorder="1"/>
    <xf numFmtId="0" fontId="19" fillId="0" borderId="46" xfId="0" applyFont="1" applyBorder="1"/>
    <xf numFmtId="0" fontId="19" fillId="0" borderId="45" xfId="0" applyFont="1" applyBorder="1" applyAlignment="1">
      <alignment horizontal="center"/>
    </xf>
    <xf numFmtId="0" fontId="23" fillId="0" borderId="4" xfId="0" applyFont="1" applyBorder="1" applyAlignment="1">
      <alignment horizontal="center"/>
    </xf>
    <xf numFmtId="0" fontId="19" fillId="0" borderId="4" xfId="0" applyFont="1" applyBorder="1"/>
    <xf numFmtId="0" fontId="19" fillId="0" borderId="8" xfId="0" applyFont="1" applyBorder="1"/>
    <xf numFmtId="0" fontId="19" fillId="0" borderId="47" xfId="0" applyFont="1" applyBorder="1"/>
    <xf numFmtId="0" fontId="19" fillId="0" borderId="48" xfId="0" applyFont="1" applyBorder="1"/>
    <xf numFmtId="0" fontId="19" fillId="0" borderId="49" xfId="0" applyFont="1" applyBorder="1"/>
    <xf numFmtId="0" fontId="21" fillId="3" borderId="31" xfId="0" applyFont="1" applyFill="1" applyBorder="1" applyAlignment="1">
      <alignment horizontal="center" vertical="center"/>
    </xf>
    <xf numFmtId="0" fontId="21" fillId="3" borderId="32" xfId="0" applyFont="1" applyFill="1" applyBorder="1" applyAlignment="1">
      <alignment horizontal="center" vertical="center"/>
    </xf>
    <xf numFmtId="0" fontId="21" fillId="0" borderId="35" xfId="0" applyFont="1" applyBorder="1" applyAlignment="1">
      <alignment horizontal="center" vertical="center"/>
    </xf>
    <xf numFmtId="0" fontId="20" fillId="0" borderId="1"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wrapText="1"/>
    </xf>
    <xf numFmtId="0" fontId="19" fillId="0" borderId="12" xfId="0" applyFont="1" applyBorder="1" applyAlignment="1">
      <alignment horizontal="center" vertical="center"/>
    </xf>
    <xf numFmtId="0" fontId="20" fillId="5" borderId="36" xfId="0" applyFont="1" applyFill="1" applyBorder="1" applyAlignment="1">
      <alignment horizontal="center" vertical="center"/>
    </xf>
    <xf numFmtId="0" fontId="20" fillId="5" borderId="36"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4" fillId="6" borderId="3" xfId="0" applyFont="1" applyFill="1" applyBorder="1" applyAlignment="1">
      <alignment horizontal="center" vertical="center"/>
    </xf>
    <xf numFmtId="0" fontId="14" fillId="6" borderId="3" xfId="0" applyFont="1" applyFill="1" applyBorder="1" applyAlignment="1">
      <alignment vertical="center" wrapText="1"/>
    </xf>
    <xf numFmtId="0" fontId="3" fillId="0" borderId="57" xfId="0" applyFont="1" applyBorder="1" applyAlignment="1">
      <alignment horizontal="center" vertical="center"/>
    </xf>
    <xf numFmtId="1" fontId="2" fillId="0" borderId="58" xfId="0" applyNumberFormat="1" applyFont="1" applyBorder="1" applyAlignment="1">
      <alignment horizontal="center" vertical="center"/>
    </xf>
    <xf numFmtId="0" fontId="7" fillId="0" borderId="3" xfId="0" applyFont="1" applyBorder="1" applyAlignment="1">
      <alignment vertical="center" wrapText="1"/>
    </xf>
    <xf numFmtId="0" fontId="29" fillId="0" borderId="3" xfId="1" applyFont="1" applyBorder="1" applyAlignment="1">
      <alignment horizontal="center" vertical="center"/>
    </xf>
    <xf numFmtId="0" fontId="20" fillId="0" borderId="0" xfId="0" applyFont="1" applyAlignment="1">
      <alignment vertical="center" wrapText="1"/>
    </xf>
    <xf numFmtId="0" fontId="31" fillId="2" borderId="24" xfId="0" applyFont="1" applyFill="1" applyBorder="1" applyAlignment="1">
      <alignment horizontal="center" vertical="center"/>
    </xf>
    <xf numFmtId="0" fontId="2" fillId="0" borderId="69" xfId="0" applyFont="1" applyBorder="1"/>
    <xf numFmtId="0" fontId="2" fillId="0" borderId="70" xfId="0" applyFont="1" applyBorder="1"/>
    <xf numFmtId="0" fontId="2" fillId="0" borderId="71" xfId="0" applyFont="1" applyBorder="1"/>
    <xf numFmtId="0" fontId="2" fillId="0" borderId="45" xfId="0" applyFont="1" applyBorder="1"/>
    <xf numFmtId="0" fontId="2" fillId="0" borderId="3" xfId="0" applyFont="1" applyBorder="1"/>
    <xf numFmtId="0" fontId="2" fillId="0" borderId="46" xfId="0" applyFont="1" applyBorder="1"/>
    <xf numFmtId="0" fontId="25" fillId="0" borderId="0" xfId="0" applyFont="1" applyAlignment="1">
      <alignment vertical="center" wrapText="1"/>
    </xf>
    <xf numFmtId="0" fontId="24" fillId="0" borderId="0" xfId="0" applyFont="1" applyAlignment="1">
      <alignment vertical="center" wrapText="1"/>
    </xf>
    <xf numFmtId="0" fontId="19" fillId="0" borderId="0" xfId="0" applyFont="1" applyAlignment="1">
      <alignment wrapText="1"/>
    </xf>
    <xf numFmtId="0" fontId="32" fillId="0" borderId="0" xfId="1" applyFont="1" applyAlignment="1">
      <alignment vertical="center" wrapText="1"/>
    </xf>
    <xf numFmtId="0" fontId="33" fillId="0" borderId="0" xfId="0" applyFont="1" applyAlignment="1">
      <alignment vertical="center" wrapText="1"/>
    </xf>
    <xf numFmtId="0" fontId="26" fillId="0" borderId="3" xfId="0" applyFont="1" applyBorder="1" applyAlignment="1">
      <alignment horizontal="center" vertical="center" wrapText="1"/>
    </xf>
    <xf numFmtId="0" fontId="4" fillId="2" borderId="16" xfId="0" applyFont="1" applyFill="1" applyBorder="1" applyAlignment="1">
      <alignment horizontal="center" vertical="center"/>
    </xf>
    <xf numFmtId="0" fontId="27" fillId="0" borderId="0" xfId="0" applyFont="1" applyAlignment="1">
      <alignment horizontal="left"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22" fillId="0" borderId="0" xfId="0" applyFont="1" applyAlignment="1">
      <alignment horizontal="center" vertical="top" wrapText="1"/>
    </xf>
    <xf numFmtId="0" fontId="20" fillId="0" borderId="4" xfId="0" applyFont="1" applyBorder="1" applyAlignment="1">
      <alignment horizontal="center" vertical="center"/>
    </xf>
    <xf numFmtId="0" fontId="19" fillId="3" borderId="39" xfId="0" applyFont="1" applyFill="1" applyBorder="1" applyAlignment="1">
      <alignment horizontal="center" vertical="center"/>
    </xf>
    <xf numFmtId="0" fontId="19" fillId="3" borderId="41" xfId="0" applyFont="1" applyFill="1" applyBorder="1" applyAlignment="1">
      <alignment horizontal="center" vertical="center"/>
    </xf>
    <xf numFmtId="0" fontId="19" fillId="0" borderId="12" xfId="0" applyFont="1" applyBorder="1" applyAlignment="1">
      <alignment horizontal="center" vertical="center" wrapText="1"/>
    </xf>
    <xf numFmtId="0" fontId="19" fillId="0" borderId="4" xfId="0" applyFont="1" applyBorder="1" applyAlignment="1">
      <alignment horizontal="center" vertical="center" wrapText="1"/>
    </xf>
    <xf numFmtId="0" fontId="20" fillId="5" borderId="3" xfId="0" applyFont="1" applyFill="1" applyBorder="1" applyAlignment="1">
      <alignment horizontal="center"/>
    </xf>
    <xf numFmtId="0" fontId="11" fillId="2" borderId="0" xfId="0" applyFont="1" applyFill="1" applyAlignment="1">
      <alignment horizontal="center" vertical="center"/>
    </xf>
    <xf numFmtId="0" fontId="20" fillId="0" borderId="8" xfId="0" applyFont="1" applyBorder="1" applyAlignment="1">
      <alignment horizontal="center"/>
    </xf>
    <xf numFmtId="0" fontId="20" fillId="0" borderId="18" xfId="0" applyFont="1" applyBorder="1" applyAlignment="1">
      <alignment horizontal="center"/>
    </xf>
    <xf numFmtId="0" fontId="20" fillId="0" borderId="19" xfId="0" applyFont="1" applyBorder="1" applyAlignment="1">
      <alignment horizontal="center"/>
    </xf>
    <xf numFmtId="0" fontId="21" fillId="0" borderId="7" xfId="0" applyFont="1" applyBorder="1" applyAlignment="1">
      <alignment horizontal="center"/>
    </xf>
    <xf numFmtId="0" fontId="21" fillId="0" borderId="37" xfId="0" applyFont="1" applyBorder="1" applyAlignment="1">
      <alignment horizontal="center"/>
    </xf>
    <xf numFmtId="0" fontId="21" fillId="0" borderId="38" xfId="0" applyFont="1" applyBorder="1" applyAlignment="1">
      <alignment horizont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16" fillId="2" borderId="0" xfId="0" applyFont="1" applyFill="1" applyAlignment="1">
      <alignment horizontal="center" vertical="center"/>
    </xf>
    <xf numFmtId="0" fontId="24" fillId="0" borderId="3" xfId="0" applyFont="1" applyBorder="1" applyAlignment="1">
      <alignment horizontal="center" vertical="center" wrapText="1"/>
    </xf>
    <xf numFmtId="0" fontId="24" fillId="0" borderId="12" xfId="0" applyFont="1" applyBorder="1" applyAlignment="1">
      <alignment horizontal="center" vertical="center" wrapText="1"/>
    </xf>
    <xf numFmtId="0" fontId="21" fillId="5" borderId="3" xfId="0" applyFont="1" applyFill="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0" fillId="5" borderId="3" xfId="0" applyFont="1" applyFill="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28" xfId="0" applyFont="1" applyBorder="1" applyAlignment="1">
      <alignment horizontal="center" vertical="center"/>
    </xf>
    <xf numFmtId="0" fontId="23" fillId="2" borderId="5" xfId="0" applyFont="1" applyFill="1" applyBorder="1" applyAlignment="1">
      <alignment horizontal="center"/>
    </xf>
    <xf numFmtId="0" fontId="23" fillId="2" borderId="6" xfId="0" applyFont="1" applyFill="1" applyBorder="1" applyAlignment="1">
      <alignment horizontal="center"/>
    </xf>
    <xf numFmtId="0" fontId="23" fillId="2" borderId="28" xfId="0" applyFont="1" applyFill="1" applyBorder="1" applyAlignment="1">
      <alignment horizontal="center"/>
    </xf>
    <xf numFmtId="0" fontId="2" fillId="0" borderId="8"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3" fillId="0" borderId="16" xfId="0" applyFont="1" applyBorder="1" applyAlignment="1">
      <alignment horizontal="center"/>
    </xf>
    <xf numFmtId="0" fontId="28" fillId="0" borderId="0" xfId="0" applyFont="1" applyAlignment="1">
      <alignment horizontal="center" vertical="center" wrapText="1"/>
    </xf>
    <xf numFmtId="0" fontId="19" fillId="0" borderId="0" xfId="0" applyFont="1" applyAlignment="1">
      <alignment horizontal="center" vertical="center" wrapText="1"/>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21" fillId="5" borderId="39" xfId="0" applyFont="1" applyFill="1" applyBorder="1" applyAlignment="1">
      <alignment horizontal="center" vertical="center" wrapText="1"/>
    </xf>
    <xf numFmtId="0" fontId="21" fillId="5" borderId="41" xfId="0" applyFont="1" applyFill="1" applyBorder="1" applyAlignment="1">
      <alignment horizontal="center" vertical="center" wrapText="1"/>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1" fontId="2" fillId="0" borderId="61" xfId="0" applyNumberFormat="1" applyFont="1" applyBorder="1" applyAlignment="1">
      <alignment horizontal="center" vertical="center"/>
    </xf>
    <xf numFmtId="1" fontId="2" fillId="0" borderId="63" xfId="0" applyNumberFormat="1" applyFont="1" applyBorder="1" applyAlignment="1">
      <alignment horizontal="center" vertical="center"/>
    </xf>
    <xf numFmtId="0" fontId="20" fillId="0" borderId="0" xfId="0" applyFont="1" applyAlignment="1">
      <alignment horizontal="center" vertical="center"/>
    </xf>
    <xf numFmtId="0" fontId="20" fillId="0" borderId="24"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17" fillId="0" borderId="59"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6" xfId="0" applyFont="1" applyBorder="1" applyAlignment="1">
      <alignment horizontal="center" vertical="center" wrapText="1"/>
    </xf>
    <xf numFmtId="0" fontId="21" fillId="3" borderId="0" xfId="0" applyFont="1" applyFill="1" applyAlignment="1">
      <alignment horizontal="center" vertical="center" wrapText="1"/>
    </xf>
    <xf numFmtId="0" fontId="17" fillId="0" borderId="59" xfId="0" applyFont="1" applyBorder="1" applyAlignment="1">
      <alignment horizontal="center" vertical="center"/>
    </xf>
    <xf numFmtId="0" fontId="17" fillId="0" borderId="62" xfId="0" applyFont="1" applyBorder="1" applyAlignment="1">
      <alignment horizontal="center" vertical="center"/>
    </xf>
    <xf numFmtId="0" fontId="19" fillId="0" borderId="7" xfId="0" applyFont="1" applyBorder="1" applyAlignment="1">
      <alignment horizontal="center" vertical="center"/>
    </xf>
    <xf numFmtId="0" fontId="19" fillId="0" borderId="38" xfId="0" applyFont="1" applyBorder="1" applyAlignment="1">
      <alignment horizontal="center" vertical="center"/>
    </xf>
    <xf numFmtId="1" fontId="19" fillId="0" borderId="7" xfId="0" applyNumberFormat="1" applyFont="1" applyBorder="1" applyAlignment="1">
      <alignment horizontal="center" vertical="center"/>
    </xf>
    <xf numFmtId="1" fontId="19" fillId="0" borderId="37" xfId="0" applyNumberFormat="1" applyFont="1" applyBorder="1" applyAlignment="1">
      <alignment horizontal="center" vertical="center"/>
    </xf>
    <xf numFmtId="1" fontId="19" fillId="0" borderId="64" xfId="0" applyNumberFormat="1" applyFont="1" applyBorder="1" applyAlignment="1">
      <alignment horizontal="center" vertical="center"/>
    </xf>
    <xf numFmtId="1" fontId="2" fillId="0" borderId="60" xfId="0" applyNumberFormat="1" applyFont="1" applyBorder="1" applyAlignment="1">
      <alignment horizontal="center" vertical="center"/>
    </xf>
    <xf numFmtId="1" fontId="2" fillId="0" borderId="67" xfId="0" applyNumberFormat="1" applyFont="1" applyBorder="1" applyAlignment="1">
      <alignment horizontal="center" vertical="center"/>
    </xf>
    <xf numFmtId="1" fontId="2" fillId="0" borderId="68" xfId="0" applyNumberFormat="1" applyFont="1" applyBorder="1" applyAlignment="1">
      <alignment horizontal="center" vertical="center"/>
    </xf>
  </cellXfs>
  <cellStyles count="2">
    <cellStyle name="Hyperlink" xfId="1" builtinId="8"/>
    <cellStyle name="Normal" xfId="0" builtinId="0"/>
  </cellStyles>
  <dxfs count="5">
    <dxf>
      <fill>
        <patternFill>
          <bgColor rgb="FFFF8585"/>
        </patternFill>
      </fill>
    </dxf>
    <dxf>
      <fill>
        <patternFill>
          <bgColor theme="9"/>
        </patternFill>
      </fill>
    </dxf>
    <dxf>
      <fill>
        <patternFill>
          <bgColor rgb="FFE9E9E9"/>
        </patternFill>
      </fill>
    </dxf>
    <dxf>
      <font>
        <color theme="0"/>
      </font>
      <fill>
        <patternFill>
          <bgColor rgb="FFFF0000"/>
        </patternFill>
      </fill>
    </dxf>
    <dxf>
      <fill>
        <patternFill>
          <bgColor rgb="FFAA64FB"/>
        </patternFill>
      </fill>
    </dxf>
  </dxfs>
  <tableStyles count="0" defaultTableStyle="TableStyleMedium2" defaultPivotStyle="PivotStyleMedium9"/>
  <colors>
    <mruColors>
      <color rgb="FF4F00A3"/>
      <color rgb="FFFF8585"/>
      <color rgb="FFF15D22"/>
      <color rgb="FF6DB33F"/>
      <color rgb="FF290079"/>
      <color rgb="FFAA64FB"/>
      <color rgb="FFE9E9E9"/>
      <color rgb="FF0D92FF"/>
      <color rgb="FF509E2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roxima Nova" panose="02000506030000020004" pitchFamily="50" charset="0"/>
                <a:ea typeface="+mn-ea"/>
                <a:cs typeface="+mn-cs"/>
              </a:defRPr>
            </a:pPr>
            <a:r>
              <a:rPr lang="en-US" sz="1200" b="1" i="0" u="none" strike="noStrike" kern="1200" spc="0" baseline="0">
                <a:solidFill>
                  <a:srgbClr val="0D92FF"/>
                </a:solidFill>
                <a:latin typeface="Proxima Nova" panose="02000506030000020004" pitchFamily="50" charset="0"/>
              </a:rPr>
              <a:t>Completers </a:t>
            </a:r>
            <a:r>
              <a:rPr lang="en-US" sz="1200" b="0" i="0" u="none" strike="noStrike" kern="1200" spc="0" baseline="0">
                <a:solidFill>
                  <a:sysClr val="windowText" lastClr="000000"/>
                </a:solidFill>
                <a:latin typeface="Proxima Nova" panose="02000506030000020004" pitchFamily="50" charset="0"/>
              </a:rPr>
              <a:t>vs</a:t>
            </a:r>
            <a:r>
              <a:rPr lang="en-US" sz="1200" b="1" i="0" u="none" strike="noStrike" kern="1200" spc="0" baseline="0">
                <a:solidFill>
                  <a:srgbClr val="0D92FF"/>
                </a:solidFill>
                <a:latin typeface="Proxima Nova" panose="02000506030000020004" pitchFamily="50" charset="0"/>
              </a:rPr>
              <a:t> </a:t>
            </a:r>
            <a:r>
              <a:rPr lang="en-US" sz="1200" b="1">
                <a:solidFill>
                  <a:srgbClr val="290079"/>
                </a:solidFill>
              </a:rPr>
              <a:t>Teacher Vacancies</a:t>
            </a:r>
            <a:r>
              <a:rPr lang="en-US" sz="1200">
                <a:solidFill>
                  <a:srgbClr val="290079"/>
                </a:solidFill>
              </a:rPr>
              <a:t> </a:t>
            </a:r>
            <a:r>
              <a:rPr lang="en-US" sz="1200">
                <a:solidFill>
                  <a:sysClr val="windowText" lastClr="000000"/>
                </a:solidFill>
              </a:rPr>
              <a:t>Tracker</a:t>
            </a:r>
          </a:p>
        </c:rich>
      </c:tx>
      <c:layout>
        <c:manualLayout>
          <c:xMode val="edge"/>
          <c:yMode val="edge"/>
          <c:x val="0.18622169140974415"/>
          <c:y val="4.456438545603194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roxima Nova" panose="02000506030000020004" pitchFamily="50" charset="0"/>
              <a:ea typeface="+mn-ea"/>
              <a:cs typeface="+mn-cs"/>
            </a:defRPr>
          </a:pPr>
          <a:endParaRPr lang="en-US"/>
        </a:p>
      </c:txPr>
    </c:title>
    <c:autoTitleDeleted val="0"/>
    <c:plotArea>
      <c:layout>
        <c:manualLayout>
          <c:layoutTarget val="inner"/>
          <c:xMode val="edge"/>
          <c:yMode val="edge"/>
          <c:x val="0.1861812006120904"/>
          <c:y val="0.23305445483041839"/>
          <c:w val="0.71114117400572818"/>
          <c:h val="0.61356327290031309"/>
        </c:manualLayout>
      </c:layout>
      <c:barChart>
        <c:barDir val="bar"/>
        <c:grouping val="clustered"/>
        <c:varyColors val="0"/>
        <c:ser>
          <c:idx val="0"/>
          <c:order val="0"/>
          <c:tx>
            <c:strRef>
              <c:f>Dashboard!$C$30</c:f>
              <c:strCache>
                <c:ptCount val="1"/>
                <c:pt idx="0">
                  <c:v># of Completers</c:v>
                </c:pt>
              </c:strCache>
            </c:strRef>
          </c:tx>
          <c:spPr>
            <a:solidFill>
              <a:srgbClr val="0D92FF"/>
            </a:solidFill>
            <a:ln>
              <a:noFill/>
            </a:ln>
            <a:effectLst/>
          </c:spPr>
          <c:invertIfNegative val="0"/>
          <c:cat>
            <c:strRef>
              <c:f>Dashboard!$B$31:$B$33</c:f>
              <c:strCache>
                <c:ptCount val="3"/>
                <c:pt idx="0">
                  <c:v>Enter a Start Year</c:v>
                </c:pt>
                <c:pt idx="1">
                  <c:v>Enter a Start Year</c:v>
                </c:pt>
                <c:pt idx="2">
                  <c:v>Enter a Start Year</c:v>
                </c:pt>
              </c:strCache>
            </c:strRef>
          </c:cat>
          <c:val>
            <c:numRef>
              <c:f>Dashboard!$C$31:$C$33</c:f>
              <c:numCache>
                <c:formatCode>General</c:formatCode>
                <c:ptCount val="3"/>
                <c:pt idx="0">
                  <c:v>0</c:v>
                </c:pt>
                <c:pt idx="1">
                  <c:v>0</c:v>
                </c:pt>
                <c:pt idx="2">
                  <c:v>0</c:v>
                </c:pt>
              </c:numCache>
            </c:numRef>
          </c:val>
          <c:extLst>
            <c:ext xmlns:c16="http://schemas.microsoft.com/office/drawing/2014/chart" uri="{C3380CC4-5D6E-409C-BE32-E72D297353CC}">
              <c16:uniqueId val="{00000000-FDDB-4C84-876A-03F8DEE8B2EF}"/>
            </c:ext>
          </c:extLst>
        </c:ser>
        <c:ser>
          <c:idx val="1"/>
          <c:order val="1"/>
          <c:tx>
            <c:strRef>
              <c:f>Dashboard!$D$30</c:f>
              <c:strCache>
                <c:ptCount val="1"/>
                <c:pt idx="0">
                  <c:v># of Vacancies</c:v>
                </c:pt>
              </c:strCache>
            </c:strRef>
          </c:tx>
          <c:spPr>
            <a:noFill/>
            <a:ln w="25400" cap="flat" cmpd="sng">
              <a:solidFill>
                <a:srgbClr val="290079"/>
              </a:solidFill>
            </a:ln>
            <a:effectLst>
              <a:glow>
                <a:schemeClr val="accent1">
                  <a:alpha val="40000"/>
                </a:schemeClr>
              </a:glow>
            </a:effectLst>
          </c:spPr>
          <c:invertIfNegative val="0"/>
          <c:dPt>
            <c:idx val="2"/>
            <c:invertIfNegative val="0"/>
            <c:bubble3D val="0"/>
            <c:spPr>
              <a:noFill/>
              <a:ln w="25400" cap="flat" cmpd="sng">
                <a:solidFill>
                  <a:srgbClr val="290079"/>
                </a:solidFill>
              </a:ln>
              <a:effectLst>
                <a:glow>
                  <a:schemeClr val="accent1">
                    <a:alpha val="40000"/>
                  </a:schemeClr>
                </a:glow>
              </a:effectLst>
            </c:spPr>
            <c:extLst>
              <c:ext xmlns:c16="http://schemas.microsoft.com/office/drawing/2014/chart" uri="{C3380CC4-5D6E-409C-BE32-E72D297353CC}">
                <c16:uniqueId val="{00000000-5386-4CF5-8F7E-0A39E5CC4D86}"/>
              </c:ext>
            </c:extLst>
          </c:dPt>
          <c:cat>
            <c:strRef>
              <c:f>Dashboard!$B$31:$B$33</c:f>
              <c:strCache>
                <c:ptCount val="3"/>
                <c:pt idx="0">
                  <c:v>Enter a Start Year</c:v>
                </c:pt>
                <c:pt idx="1">
                  <c:v>Enter a Start Year</c:v>
                </c:pt>
                <c:pt idx="2">
                  <c:v>Enter a Start Year</c:v>
                </c:pt>
              </c:strCache>
            </c:strRef>
          </c:cat>
          <c:val>
            <c:numRef>
              <c:f>Dashboard!$D$31:$D$33</c:f>
              <c:numCache>
                <c:formatCode>General</c:formatCode>
                <c:ptCount val="3"/>
                <c:pt idx="0">
                  <c:v>0</c:v>
                </c:pt>
                <c:pt idx="1">
                  <c:v>0</c:v>
                </c:pt>
                <c:pt idx="2">
                  <c:v>0</c:v>
                </c:pt>
              </c:numCache>
            </c:numRef>
          </c:val>
          <c:extLst>
            <c:ext xmlns:c16="http://schemas.microsoft.com/office/drawing/2014/chart" uri="{C3380CC4-5D6E-409C-BE32-E72D297353CC}">
              <c16:uniqueId val="{00000001-FDDB-4C84-876A-03F8DEE8B2EF}"/>
            </c:ext>
          </c:extLst>
        </c:ser>
        <c:dLbls>
          <c:showLegendKey val="0"/>
          <c:showVal val="0"/>
          <c:showCatName val="0"/>
          <c:showSerName val="0"/>
          <c:showPercent val="0"/>
          <c:showBubbleSize val="0"/>
        </c:dLbls>
        <c:gapWidth val="178"/>
        <c:overlap val="100"/>
        <c:axId val="1000998255"/>
        <c:axId val="1000996815"/>
      </c:barChart>
      <c:catAx>
        <c:axId val="100099825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Proxima Nova" panose="02000506030000020004" pitchFamily="50" charset="0"/>
                <a:ea typeface="+mn-ea"/>
                <a:cs typeface="+mn-cs"/>
              </a:defRPr>
            </a:pPr>
            <a:endParaRPr lang="en-US"/>
          </a:p>
        </c:txPr>
        <c:crossAx val="1000996815"/>
        <c:crosses val="autoZero"/>
        <c:auto val="1"/>
        <c:lblAlgn val="ctr"/>
        <c:lblOffset val="100"/>
        <c:noMultiLvlLbl val="0"/>
      </c:catAx>
      <c:valAx>
        <c:axId val="1000996815"/>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roxima Nova" panose="02000506030000020004" pitchFamily="50" charset="0"/>
                <a:ea typeface="+mn-ea"/>
                <a:cs typeface="+mn-cs"/>
              </a:defRPr>
            </a:pPr>
            <a:endParaRPr lang="en-US"/>
          </a:p>
        </c:txPr>
        <c:crossAx val="10009982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E9E9E9"/>
      </a:solidFill>
      <a:round/>
    </a:ln>
    <a:effectLst/>
  </c:spPr>
  <c:txPr>
    <a:bodyPr/>
    <a:lstStyle/>
    <a:p>
      <a:pPr>
        <a:defRPr>
          <a:latin typeface="Proxima Nova" panose="02000506030000020004" pitchFamily="50"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87265467468483"/>
          <c:y val="8.162577295933808E-2"/>
          <c:w val="0.84068285214348204"/>
          <c:h val="0.71496068540315461"/>
        </c:manualLayout>
      </c:layout>
      <c:lineChart>
        <c:grouping val="standard"/>
        <c:varyColors val="0"/>
        <c:ser>
          <c:idx val="0"/>
          <c:order val="0"/>
          <c:tx>
            <c:strRef>
              <c:f>Dashboard!$C$30</c:f>
              <c:strCache>
                <c:ptCount val="1"/>
                <c:pt idx="0">
                  <c:v># of Completers</c:v>
                </c:pt>
              </c:strCache>
            </c:strRef>
          </c:tx>
          <c:spPr>
            <a:ln w="28575" cap="sq">
              <a:solidFill>
                <a:srgbClr val="0D92FF"/>
              </a:solidFill>
              <a:round/>
            </a:ln>
            <a:effectLst/>
          </c:spPr>
          <c:marker>
            <c:symbol val="star"/>
            <c:size val="10"/>
            <c:spPr>
              <a:solidFill>
                <a:srgbClr val="0D92FF"/>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Proxima Nova" panose="02000506030000020004" pitchFamily="50"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Dashboard!$B$31:$B$33</c:f>
              <c:strCache>
                <c:ptCount val="3"/>
                <c:pt idx="0">
                  <c:v>Enter a Start Year</c:v>
                </c:pt>
                <c:pt idx="1">
                  <c:v>Enter a Start Year</c:v>
                </c:pt>
                <c:pt idx="2">
                  <c:v>Enter a Start Year</c:v>
                </c:pt>
              </c:strCache>
            </c:strRef>
          </c:cat>
          <c:val>
            <c:numRef>
              <c:f>Dashboard!$C$31:$C$33</c:f>
              <c:numCache>
                <c:formatCode>General</c:formatCode>
                <c:ptCount val="3"/>
                <c:pt idx="0">
                  <c:v>0</c:v>
                </c:pt>
                <c:pt idx="1">
                  <c:v>0</c:v>
                </c:pt>
                <c:pt idx="2">
                  <c:v>0</c:v>
                </c:pt>
              </c:numCache>
            </c:numRef>
          </c:val>
          <c:smooth val="0"/>
          <c:extLst>
            <c:ext xmlns:c16="http://schemas.microsoft.com/office/drawing/2014/chart" uri="{C3380CC4-5D6E-409C-BE32-E72D297353CC}">
              <c16:uniqueId val="{00000000-FA07-49DC-A07B-ED3594339ADF}"/>
            </c:ext>
          </c:extLst>
        </c:ser>
        <c:ser>
          <c:idx val="1"/>
          <c:order val="1"/>
          <c:tx>
            <c:strRef>
              <c:f>Dashboard!$D$30</c:f>
              <c:strCache>
                <c:ptCount val="1"/>
                <c:pt idx="0">
                  <c:v># of Vacancies</c:v>
                </c:pt>
              </c:strCache>
            </c:strRef>
          </c:tx>
          <c:spPr>
            <a:ln w="28575" cap="rnd">
              <a:solidFill>
                <a:srgbClr val="290079"/>
              </a:solidFill>
              <a:round/>
            </a:ln>
            <a:effectLst/>
          </c:spPr>
          <c:marker>
            <c:symbol val="circle"/>
            <c:size val="10"/>
            <c:spPr>
              <a:solidFill>
                <a:srgbClr val="290079"/>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Proxima Nova" panose="02000506030000020004" pitchFamily="50"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Dashboard!$B$31:$B$33</c:f>
              <c:strCache>
                <c:ptCount val="3"/>
                <c:pt idx="0">
                  <c:v>Enter a Start Year</c:v>
                </c:pt>
                <c:pt idx="1">
                  <c:v>Enter a Start Year</c:v>
                </c:pt>
                <c:pt idx="2">
                  <c:v>Enter a Start Year</c:v>
                </c:pt>
              </c:strCache>
            </c:strRef>
          </c:cat>
          <c:val>
            <c:numRef>
              <c:f>Dashboard!$D$31:$D$33</c:f>
              <c:numCache>
                <c:formatCode>General</c:formatCode>
                <c:ptCount val="3"/>
                <c:pt idx="0">
                  <c:v>0</c:v>
                </c:pt>
                <c:pt idx="1">
                  <c:v>0</c:v>
                </c:pt>
                <c:pt idx="2">
                  <c:v>0</c:v>
                </c:pt>
              </c:numCache>
            </c:numRef>
          </c:val>
          <c:smooth val="0"/>
          <c:extLst>
            <c:ext xmlns:c16="http://schemas.microsoft.com/office/drawing/2014/chart" uri="{C3380CC4-5D6E-409C-BE32-E72D297353CC}">
              <c16:uniqueId val="{00000001-FA07-49DC-A07B-ED3594339ADF}"/>
            </c:ext>
          </c:extLst>
        </c:ser>
        <c:dLbls>
          <c:dLblPos val="b"/>
          <c:showLegendKey val="0"/>
          <c:showVal val="1"/>
          <c:showCatName val="0"/>
          <c:showSerName val="0"/>
          <c:showPercent val="0"/>
          <c:showBubbleSize val="0"/>
        </c:dLbls>
        <c:marker val="1"/>
        <c:smooth val="0"/>
        <c:axId val="867685439"/>
        <c:axId val="867690719"/>
      </c:lineChart>
      <c:catAx>
        <c:axId val="86768543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Proxima Nova" panose="02000506030000020004" pitchFamily="50" charset="0"/>
                    <a:ea typeface="+mn-ea"/>
                    <a:cs typeface="+mn-cs"/>
                  </a:defRPr>
                </a:pPr>
                <a:r>
                  <a:rPr lang="en-US"/>
                  <a:t>Academic School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roxima Nova" panose="02000506030000020004" pitchFamily="50" charset="0"/>
                  <a:ea typeface="+mn-ea"/>
                  <a:cs typeface="+mn-cs"/>
                </a:defRPr>
              </a:pPr>
              <a:endParaRPr lang="en-US"/>
            </a:p>
          </c:txPr>
        </c:title>
        <c:numFmt formatCode="General" sourceLinked="1"/>
        <c:majorTickMark val="none"/>
        <c:minorTickMark val="none"/>
        <c:tickLblPos val="low"/>
        <c:spPr>
          <a:noFill/>
          <a:ln w="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Proxima Nova" panose="02000506030000020004" pitchFamily="50" charset="0"/>
                <a:ea typeface="+mn-ea"/>
                <a:cs typeface="+mn-cs"/>
              </a:defRPr>
            </a:pPr>
            <a:endParaRPr lang="en-US"/>
          </a:p>
        </c:txPr>
        <c:crossAx val="867690719"/>
        <c:crosses val="autoZero"/>
        <c:auto val="1"/>
        <c:lblAlgn val="ctr"/>
        <c:lblOffset val="100"/>
        <c:noMultiLvlLbl val="0"/>
      </c:catAx>
      <c:valAx>
        <c:axId val="8676907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roxima Nova" panose="02000506030000020004" pitchFamily="50" charset="0"/>
                    <a:ea typeface="+mn-ea"/>
                    <a:cs typeface="+mn-cs"/>
                  </a:defRPr>
                </a:pPr>
                <a:r>
                  <a:rPr lang="en-US"/>
                  <a:t>Count</a:t>
                </a:r>
                <a:r>
                  <a:rPr lang="en-US" baseline="0"/>
                  <a:t> of Individuals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roxima Nova" panose="02000506030000020004" pitchFamily="50"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roxima Nova" panose="02000506030000020004" pitchFamily="50" charset="0"/>
                <a:ea typeface="+mn-ea"/>
                <a:cs typeface="+mn-cs"/>
              </a:defRPr>
            </a:pPr>
            <a:endParaRPr lang="en-US"/>
          </a:p>
        </c:txPr>
        <c:crossAx val="867685439"/>
        <c:crosses val="autoZero"/>
        <c:crossBetween val="between"/>
      </c:valAx>
      <c:spPr>
        <a:noFill/>
        <a:ln>
          <a:noFill/>
        </a:ln>
        <a:effectLst/>
      </c:spPr>
    </c:plotArea>
    <c:legend>
      <c:legendPos val="r"/>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roxima Nova" panose="02000506030000020004" pitchFamily="50"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E9E9E9"/>
      </a:solidFill>
      <a:round/>
    </a:ln>
    <a:effectLst/>
  </c:spPr>
  <c:txPr>
    <a:bodyPr/>
    <a:lstStyle/>
    <a:p>
      <a:pPr>
        <a:defRPr>
          <a:latin typeface="Proxima Nova" panose="02000506030000020004" pitchFamily="50"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171450</xdr:rowOff>
    </xdr:from>
    <xdr:to>
      <xdr:col>0</xdr:col>
      <xdr:colOff>5341747</xdr:colOff>
      <xdr:row>12</xdr:row>
      <xdr:rowOff>76200</xdr:rowOff>
    </xdr:to>
    <xdr:pic>
      <xdr:nvPicPr>
        <xdr:cNvPr id="2" name="Picture 1">
          <a:extLst>
            <a:ext uri="{FF2B5EF4-FFF2-40B4-BE49-F238E27FC236}">
              <a16:creationId xmlns:a16="http://schemas.microsoft.com/office/drawing/2014/main" id="{7F811522-5385-4F28-8396-1E6E68E1B2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5" y="171450"/>
          <a:ext cx="4913122" cy="2190750"/>
        </a:xfrm>
        <a:prstGeom prst="rect">
          <a:avLst/>
        </a:prstGeom>
      </xdr:spPr>
    </xdr:pic>
    <xdr:clientData/>
  </xdr:twoCellAnchor>
  <xdr:twoCellAnchor>
    <xdr:from>
      <xdr:col>0</xdr:col>
      <xdr:colOff>0</xdr:colOff>
      <xdr:row>20</xdr:row>
      <xdr:rowOff>0</xdr:rowOff>
    </xdr:from>
    <xdr:to>
      <xdr:col>0</xdr:col>
      <xdr:colOff>752475</xdr:colOff>
      <xdr:row>21</xdr:row>
      <xdr:rowOff>76200</xdr:rowOff>
    </xdr:to>
    <xdr:pic>
      <xdr:nvPicPr>
        <xdr:cNvPr id="3" name="Picture 2003281224" descr="A sign with a person and dollar symbol&#10;&#10;Description automatically generated">
          <a:extLst>
            <a:ext uri="{FF2B5EF4-FFF2-40B4-BE49-F238E27FC236}">
              <a16:creationId xmlns:a16="http://schemas.microsoft.com/office/drawing/2014/main" id="{790C93ED-9F73-46DF-90F1-BFB1CA7C54A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29075"/>
          <a:ext cx="7524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279717</xdr:colOff>
      <xdr:row>8</xdr:row>
      <xdr:rowOff>126365</xdr:rowOff>
    </xdr:from>
    <xdr:to>
      <xdr:col>0</xdr:col>
      <xdr:colOff>784542</xdr:colOff>
      <xdr:row>10</xdr:row>
      <xdr:rowOff>119062</xdr:rowOff>
    </xdr:to>
    <xdr:sp macro="" textlink="">
      <xdr:nvSpPr>
        <xdr:cNvPr id="2" name="Arrow: Right 1">
          <a:extLst>
            <a:ext uri="{FF2B5EF4-FFF2-40B4-BE49-F238E27FC236}">
              <a16:creationId xmlns:a16="http://schemas.microsoft.com/office/drawing/2014/main" id="{224BF940-4330-4B89-BFEF-7911A367CDE8}"/>
            </a:ext>
            <a:ext uri="{C183D7F6-B498-43B3-948B-1728B52AA6E4}">
              <adec:decorative xmlns:adec="http://schemas.microsoft.com/office/drawing/2017/decorative" val="1"/>
            </a:ext>
          </a:extLst>
        </xdr:cNvPr>
        <xdr:cNvSpPr/>
      </xdr:nvSpPr>
      <xdr:spPr>
        <a:xfrm>
          <a:off x="279717" y="1951990"/>
          <a:ext cx="504825" cy="528478"/>
        </a:xfrm>
        <a:prstGeom prst="rightArrow">
          <a:avLst/>
        </a:prstGeom>
        <a:solidFill>
          <a:srgbClr val="F15D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Proxima Nova" panose="02000506030000020004" pitchFamily="50" charset="0"/>
            </a:rPr>
            <a:t>1</a:t>
          </a:r>
        </a:p>
      </xdr:txBody>
    </xdr:sp>
    <xdr:clientData/>
  </xdr:twoCellAnchor>
  <xdr:twoCellAnchor editAs="oneCell">
    <xdr:from>
      <xdr:col>6</xdr:col>
      <xdr:colOff>797543</xdr:colOff>
      <xdr:row>0</xdr:row>
      <xdr:rowOff>413030</xdr:rowOff>
    </xdr:from>
    <xdr:to>
      <xdr:col>6</xdr:col>
      <xdr:colOff>2845673</xdr:colOff>
      <xdr:row>3</xdr:row>
      <xdr:rowOff>66994</xdr:rowOff>
    </xdr:to>
    <xdr:pic>
      <xdr:nvPicPr>
        <xdr:cNvPr id="7" name="Picture 6">
          <a:extLst>
            <a:ext uri="{FF2B5EF4-FFF2-40B4-BE49-F238E27FC236}">
              <a16:creationId xmlns:a16="http://schemas.microsoft.com/office/drawing/2014/main" id="{F9A95E85-E445-4D32-8270-1796FC3ABD0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2985" y="413030"/>
          <a:ext cx="2050035" cy="734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222804</xdr:colOff>
      <xdr:row>16</xdr:row>
      <xdr:rowOff>77073</xdr:rowOff>
    </xdr:from>
    <xdr:to>
      <xdr:col>0</xdr:col>
      <xdr:colOff>605232</xdr:colOff>
      <xdr:row>28</xdr:row>
      <xdr:rowOff>168672</xdr:rowOff>
    </xdr:to>
    <xdr:sp macro="" textlink="">
      <xdr:nvSpPr>
        <xdr:cNvPr id="9" name="Arrow: Right 8">
          <a:extLst>
            <a:ext uri="{FF2B5EF4-FFF2-40B4-BE49-F238E27FC236}">
              <a16:creationId xmlns:a16="http://schemas.microsoft.com/office/drawing/2014/main" id="{E40736C6-9483-4A1C-8FC8-3276BD80555F}"/>
            </a:ext>
            <a:ext uri="{C183D7F6-B498-43B3-948B-1728B52AA6E4}">
              <adec:decorative xmlns:adec="http://schemas.microsoft.com/office/drawing/2017/decorative" val="1"/>
            </a:ext>
          </a:extLst>
        </xdr:cNvPr>
        <xdr:cNvSpPr/>
      </xdr:nvSpPr>
      <xdr:spPr>
        <a:xfrm rot="5400000">
          <a:off x="-1120063" y="5249784"/>
          <a:ext cx="3068161" cy="382428"/>
        </a:xfrm>
        <a:prstGeom prst="rightArrow">
          <a:avLst>
            <a:gd name="adj1" fmla="val 50000"/>
            <a:gd name="adj2" fmla="val 38120"/>
          </a:avLst>
        </a:prstGeom>
        <a:solidFill>
          <a:srgbClr val="4F00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bg1"/>
              </a:solidFill>
            </a:rPr>
            <a:t>scroll for more options</a:t>
          </a:r>
        </a:p>
      </xdr:txBody>
    </xdr:sp>
    <xdr:clientData/>
  </xdr:twoCellAnchor>
  <xdr:twoCellAnchor>
    <xdr:from>
      <xdr:col>2</xdr:col>
      <xdr:colOff>805577</xdr:colOff>
      <xdr:row>8</xdr:row>
      <xdr:rowOff>127079</xdr:rowOff>
    </xdr:from>
    <xdr:to>
      <xdr:col>2</xdr:col>
      <xdr:colOff>1314212</xdr:colOff>
      <xdr:row>10</xdr:row>
      <xdr:rowOff>123586</xdr:rowOff>
    </xdr:to>
    <xdr:sp macro="" textlink="">
      <xdr:nvSpPr>
        <xdr:cNvPr id="3" name="Arrow: Right 2">
          <a:extLst>
            <a:ext uri="{FF2B5EF4-FFF2-40B4-BE49-F238E27FC236}">
              <a16:creationId xmlns:a16="http://schemas.microsoft.com/office/drawing/2014/main" id="{750EE58D-F3BF-4DD6-8DD1-071B3C2D900C}"/>
            </a:ext>
            <a:ext uri="{C183D7F6-B498-43B3-948B-1728B52AA6E4}">
              <adec:decorative xmlns:adec="http://schemas.microsoft.com/office/drawing/2017/decorative" val="1"/>
            </a:ext>
          </a:extLst>
        </xdr:cNvPr>
        <xdr:cNvSpPr/>
      </xdr:nvSpPr>
      <xdr:spPr>
        <a:xfrm>
          <a:off x="4645343" y="1952704"/>
          <a:ext cx="508635" cy="532288"/>
        </a:xfrm>
        <a:prstGeom prst="rightArrow">
          <a:avLst/>
        </a:prstGeom>
        <a:solidFill>
          <a:srgbClr val="F15D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Proxima Nova" panose="02000506030000020004" pitchFamily="50" charset="0"/>
            </a:rPr>
            <a:t>2</a:t>
          </a:r>
        </a:p>
      </xdr:txBody>
    </xdr:sp>
    <xdr:clientData/>
  </xdr:twoCellAnchor>
  <xdr:twoCellAnchor>
    <xdr:from>
      <xdr:col>3</xdr:col>
      <xdr:colOff>114727</xdr:colOff>
      <xdr:row>14</xdr:row>
      <xdr:rowOff>123271</xdr:rowOff>
    </xdr:from>
    <xdr:to>
      <xdr:col>3</xdr:col>
      <xdr:colOff>642492</xdr:colOff>
      <xdr:row>16</xdr:row>
      <xdr:rowOff>40608</xdr:rowOff>
    </xdr:to>
    <xdr:sp macro="" textlink="">
      <xdr:nvSpPr>
        <xdr:cNvPr id="4" name="Arrow: Left 3">
          <a:extLst>
            <a:ext uri="{FF2B5EF4-FFF2-40B4-BE49-F238E27FC236}">
              <a16:creationId xmlns:a16="http://schemas.microsoft.com/office/drawing/2014/main" id="{1DABF3F0-D331-DDE8-5D7D-82AB668797EA}"/>
            </a:ext>
            <a:ext uri="{147F2762-F138-4A5C-976F-8EAC2B608ADB}">
              <a16:predDERef xmlns:a16="http://schemas.microsoft.com/office/drawing/2014/main" pred="{750EE58D-F3BF-4DD6-8DD1-071B3C2D900C}"/>
            </a:ext>
          </a:extLst>
        </xdr:cNvPr>
        <xdr:cNvSpPr/>
      </xdr:nvSpPr>
      <xdr:spPr>
        <a:xfrm>
          <a:off x="5214395" y="3545528"/>
          <a:ext cx="527765" cy="515810"/>
        </a:xfrm>
        <a:prstGeom prst="leftArrow">
          <a:avLst/>
        </a:prstGeom>
        <a:solidFill>
          <a:srgbClr val="F15D2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Proxima Nova" panose="02000506030000020004" pitchFamily="50" charset="0"/>
            </a:rPr>
            <a:t>3</a:t>
          </a:r>
        </a:p>
      </xdr:txBody>
    </xdr:sp>
    <xdr:clientData/>
  </xdr:twoCellAnchor>
  <xdr:twoCellAnchor>
    <xdr:from>
      <xdr:col>3</xdr:col>
      <xdr:colOff>923528</xdr:colOff>
      <xdr:row>15</xdr:row>
      <xdr:rowOff>307201</xdr:rowOff>
    </xdr:from>
    <xdr:to>
      <xdr:col>4</xdr:col>
      <xdr:colOff>463232</xdr:colOff>
      <xdr:row>17</xdr:row>
      <xdr:rowOff>149713</xdr:rowOff>
    </xdr:to>
    <xdr:sp macro="" textlink="">
      <xdr:nvSpPr>
        <xdr:cNvPr id="10" name="Arrow: Right 9">
          <a:extLst>
            <a:ext uri="{FF2B5EF4-FFF2-40B4-BE49-F238E27FC236}">
              <a16:creationId xmlns:a16="http://schemas.microsoft.com/office/drawing/2014/main" id="{2370AD41-932F-4413-A457-819F1C56449F}"/>
            </a:ext>
            <a:ext uri="{147F2762-F138-4A5C-976F-8EAC2B608ADB}">
              <a16:predDERef xmlns:a16="http://schemas.microsoft.com/office/drawing/2014/main" pred="{1DABF3F0-D331-DDE8-5D7D-82AB668797EA}"/>
            </a:ext>
            <a:ext uri="{C183D7F6-B498-43B3-948B-1728B52AA6E4}">
              <adec:decorative xmlns:adec="http://schemas.microsoft.com/office/drawing/2017/decorative" val="1"/>
            </a:ext>
          </a:extLst>
        </xdr:cNvPr>
        <xdr:cNvSpPr/>
      </xdr:nvSpPr>
      <xdr:spPr>
        <a:xfrm>
          <a:off x="6023196" y="3906471"/>
          <a:ext cx="492204" cy="508419"/>
        </a:xfrm>
        <a:prstGeom prst="rightArrow">
          <a:avLst/>
        </a:prstGeom>
        <a:solidFill>
          <a:srgbClr val="F15D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Proxima Nova" panose="02000506030000020004" pitchFamily="50"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383883</xdr:colOff>
      <xdr:row>0</xdr:row>
      <xdr:rowOff>218242</xdr:rowOff>
    </xdr:from>
    <xdr:to>
      <xdr:col>10</xdr:col>
      <xdr:colOff>626377</xdr:colOff>
      <xdr:row>2</xdr:row>
      <xdr:rowOff>98323</xdr:rowOff>
    </xdr:to>
    <xdr:pic>
      <xdr:nvPicPr>
        <xdr:cNvPr id="3" name="Picture 2">
          <a:extLst>
            <a:ext uri="{FF2B5EF4-FFF2-40B4-BE49-F238E27FC236}">
              <a16:creationId xmlns:a16="http://schemas.microsoft.com/office/drawing/2014/main" id="{81D6548A-0CAE-4702-9A06-13E0BCBE468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560" y="218242"/>
          <a:ext cx="1975862" cy="699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104537</xdr:colOff>
      <xdr:row>11</xdr:row>
      <xdr:rowOff>18579</xdr:rowOff>
    </xdr:from>
    <xdr:to>
      <xdr:col>0</xdr:col>
      <xdr:colOff>444215</xdr:colOff>
      <xdr:row>13</xdr:row>
      <xdr:rowOff>5301</xdr:rowOff>
    </xdr:to>
    <xdr:sp macro="" textlink="">
      <xdr:nvSpPr>
        <xdr:cNvPr id="4" name="Arrow: Right 3">
          <a:extLst>
            <a:ext uri="{FF2B5EF4-FFF2-40B4-BE49-F238E27FC236}">
              <a16:creationId xmlns:a16="http://schemas.microsoft.com/office/drawing/2014/main" id="{636DF5E4-4288-4068-98DF-30C4E87BF704}"/>
            </a:ext>
            <a:ext uri="{C183D7F6-B498-43B3-948B-1728B52AA6E4}">
              <adec:decorative xmlns:adec="http://schemas.microsoft.com/office/drawing/2017/decorative" val="1"/>
            </a:ext>
          </a:extLst>
        </xdr:cNvPr>
        <xdr:cNvSpPr/>
      </xdr:nvSpPr>
      <xdr:spPr>
        <a:xfrm>
          <a:off x="104537" y="3408660"/>
          <a:ext cx="339678" cy="334947"/>
        </a:xfrm>
        <a:prstGeom prst="rightArrow">
          <a:avLst/>
        </a:prstGeom>
        <a:solidFill>
          <a:srgbClr val="F15D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latin typeface="Proxima Nova" panose="02000506030000020004" pitchFamily="50" charset="0"/>
            </a:rPr>
            <a:t>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388603</xdr:colOff>
      <xdr:row>1</xdr:row>
      <xdr:rowOff>17041</xdr:rowOff>
    </xdr:from>
    <xdr:to>
      <xdr:col>15</xdr:col>
      <xdr:colOff>494805</xdr:colOff>
      <xdr:row>4</xdr:row>
      <xdr:rowOff>570201</xdr:rowOff>
    </xdr:to>
    <xdr:graphicFrame macro="">
      <xdr:nvGraphicFramePr>
        <xdr:cNvPr id="7" name="Chart 1">
          <a:extLst>
            <a:ext uri="{FF2B5EF4-FFF2-40B4-BE49-F238E27FC236}">
              <a16:creationId xmlns:a16="http://schemas.microsoft.com/office/drawing/2014/main" id="{4B192671-DD6F-4C0C-A14C-B3F6E042C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166029</xdr:colOff>
      <xdr:row>8</xdr:row>
      <xdr:rowOff>63597</xdr:rowOff>
    </xdr:from>
    <xdr:to>
      <xdr:col>8</xdr:col>
      <xdr:colOff>831273</xdr:colOff>
      <xdr:row>24</xdr:row>
      <xdr:rowOff>158849</xdr:rowOff>
    </xdr:to>
    <xdr:graphicFrame macro="">
      <xdr:nvGraphicFramePr>
        <xdr:cNvPr id="8" name="Chart 2">
          <a:extLst>
            <a:ext uri="{FF2B5EF4-FFF2-40B4-BE49-F238E27FC236}">
              <a16:creationId xmlns:a16="http://schemas.microsoft.com/office/drawing/2014/main" id="{AD3FEFDD-1A1A-4BF1-B1DD-4BBEEADE2965}"/>
            </a:ext>
            <a:ext uri="{147F2762-F138-4A5C-976F-8EAC2B608ADB}">
              <a16:predDERef xmlns:a16="http://schemas.microsoft.com/office/drawing/2014/main" pred="{4B192671-DD6F-4C0C-A14C-B3F6E042C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984146</xdr:colOff>
      <xdr:row>0</xdr:row>
      <xdr:rowOff>221316</xdr:rowOff>
    </xdr:from>
    <xdr:to>
      <xdr:col>8</xdr:col>
      <xdr:colOff>528041</xdr:colOff>
      <xdr:row>2</xdr:row>
      <xdr:rowOff>135531</xdr:rowOff>
    </xdr:to>
    <xdr:pic>
      <xdr:nvPicPr>
        <xdr:cNvPr id="10" name="Picture 9">
          <a:extLst>
            <a:ext uri="{FF2B5EF4-FFF2-40B4-BE49-F238E27FC236}">
              <a16:creationId xmlns:a16="http://schemas.microsoft.com/office/drawing/2014/main" id="{DD52542D-2417-AF43-FF8B-52C70DA8190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1360" y="221316"/>
          <a:ext cx="1869619" cy="65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87313</xdr:colOff>
      <xdr:row>4</xdr:row>
      <xdr:rowOff>150812</xdr:rowOff>
    </xdr:from>
    <xdr:to>
      <xdr:col>0</xdr:col>
      <xdr:colOff>426991</xdr:colOff>
      <xdr:row>4</xdr:row>
      <xdr:rowOff>481663</xdr:rowOff>
    </xdr:to>
    <xdr:sp macro="" textlink="">
      <xdr:nvSpPr>
        <xdr:cNvPr id="3" name="Arrow: Right 2">
          <a:extLst>
            <a:ext uri="{FF2B5EF4-FFF2-40B4-BE49-F238E27FC236}">
              <a16:creationId xmlns:a16="http://schemas.microsoft.com/office/drawing/2014/main" id="{821F2856-036A-467F-B34B-0237686C714D}"/>
            </a:ext>
            <a:ext uri="{C183D7F6-B498-43B3-948B-1728B52AA6E4}">
              <adec:decorative xmlns:adec="http://schemas.microsoft.com/office/drawing/2017/decorative" val="1"/>
            </a:ext>
          </a:extLst>
        </xdr:cNvPr>
        <xdr:cNvSpPr/>
      </xdr:nvSpPr>
      <xdr:spPr>
        <a:xfrm>
          <a:off x="87313" y="1674812"/>
          <a:ext cx="339678" cy="330851"/>
        </a:xfrm>
        <a:prstGeom prst="rightArrow">
          <a:avLst/>
        </a:prstGeom>
        <a:solidFill>
          <a:srgbClr val="F15D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latin typeface="Proxima Nova" panose="02000506030000020004" pitchFamily="50" charset="0"/>
            </a:rPr>
            <a:t>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ducatordiversity.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00DA-5998-4A18-BC2C-2E2E3D02ADB4}">
  <dimension ref="A14:A29"/>
  <sheetViews>
    <sheetView tabSelected="1" topLeftCell="A13" workbookViewId="0">
      <selection activeCell="E41" sqref="E41"/>
    </sheetView>
  </sheetViews>
  <sheetFormatPr defaultRowHeight="14.4" x14ac:dyDescent="0.3"/>
  <cols>
    <col min="1" max="1" width="93.5546875" customWidth="1"/>
  </cols>
  <sheetData>
    <row r="14" spans="1:1" ht="15" x14ac:dyDescent="0.3">
      <c r="A14" s="98" t="s">
        <v>87</v>
      </c>
    </row>
    <row r="15" spans="1:1" ht="15" x14ac:dyDescent="0.3">
      <c r="A15" s="99"/>
    </row>
    <row r="16" spans="1:1" ht="45" x14ac:dyDescent="0.3">
      <c r="A16" s="99" t="s">
        <v>88</v>
      </c>
    </row>
    <row r="17" spans="1:1" ht="15" x14ac:dyDescent="0.3">
      <c r="A17" s="99"/>
    </row>
    <row r="18" spans="1:1" ht="15.6" x14ac:dyDescent="0.3">
      <c r="A18" s="46"/>
    </row>
    <row r="19" spans="1:1" ht="15.6" x14ac:dyDescent="0.3">
      <c r="A19" s="46"/>
    </row>
    <row r="20" spans="1:1" ht="15" x14ac:dyDescent="0.3">
      <c r="A20" s="99"/>
    </row>
    <row r="21" spans="1:1" ht="15.6" x14ac:dyDescent="0.3">
      <c r="A21" s="100"/>
    </row>
    <row r="22" spans="1:1" ht="15" x14ac:dyDescent="0.3">
      <c r="A22" s="99"/>
    </row>
    <row r="23" spans="1:1" ht="15" x14ac:dyDescent="0.3">
      <c r="A23" s="99" t="s">
        <v>89</v>
      </c>
    </row>
    <row r="24" spans="1:1" ht="15" x14ac:dyDescent="0.3">
      <c r="A24" s="99"/>
    </row>
    <row r="25" spans="1:1" ht="30" x14ac:dyDescent="0.3">
      <c r="A25" s="99" t="s">
        <v>90</v>
      </c>
    </row>
    <row r="26" spans="1:1" ht="15" x14ac:dyDescent="0.3">
      <c r="A26" s="99"/>
    </row>
    <row r="27" spans="1:1" ht="15" x14ac:dyDescent="0.3">
      <c r="A27" s="101" t="s">
        <v>91</v>
      </c>
    </row>
    <row r="28" spans="1:1" ht="15" x14ac:dyDescent="0.3">
      <c r="A28" s="99"/>
    </row>
    <row r="29" spans="1:1" ht="30" x14ac:dyDescent="0.3">
      <c r="A29" s="102" t="s">
        <v>92</v>
      </c>
    </row>
  </sheetData>
  <hyperlinks>
    <hyperlink ref="A27" r:id="rId1" xr:uid="{46B33941-B4AB-4D58-862B-BC688F5ADB1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C8E9A-4301-4DEF-965D-6FC714544C20}">
  <sheetPr>
    <tabColor rgb="FFE9E9E9"/>
  </sheetPr>
  <dimension ref="A1:F17"/>
  <sheetViews>
    <sheetView showGridLines="0" topLeftCell="B1" zoomScaleNormal="100" workbookViewId="0">
      <pane ySplit="8" topLeftCell="A9" activePane="bottomLeft" state="frozen"/>
      <selection pane="bottomLeft" activeCell="D13" sqref="D13"/>
    </sheetView>
  </sheetViews>
  <sheetFormatPr defaultColWidth="8.88671875" defaultRowHeight="13.8" outlineLevelRow="1" x14ac:dyDescent="0.25"/>
  <cols>
    <col min="1" max="1" width="6.6640625" style="1" customWidth="1"/>
    <col min="2" max="2" width="8.88671875" style="1"/>
    <col min="3" max="3" width="17.88671875" style="25" customWidth="1"/>
    <col min="4" max="4" width="75.88671875" style="11" customWidth="1"/>
    <col min="5" max="16384" width="8.88671875" style="1"/>
  </cols>
  <sheetData>
    <row r="1" spans="1:6" ht="37.5" customHeight="1" x14ac:dyDescent="0.25">
      <c r="A1" s="105" t="s">
        <v>0</v>
      </c>
      <c r="B1" s="105"/>
      <c r="C1" s="105"/>
      <c r="D1" s="105"/>
      <c r="E1" s="27"/>
      <c r="F1" s="27"/>
    </row>
    <row r="2" spans="1:6" x14ac:dyDescent="0.25">
      <c r="A2" s="28"/>
      <c r="B2" s="28"/>
      <c r="C2" s="28"/>
      <c r="D2" s="28"/>
      <c r="E2" s="28"/>
      <c r="F2" s="28"/>
    </row>
    <row r="3" spans="1:6" ht="30.6" customHeight="1" x14ac:dyDescent="0.25">
      <c r="B3" s="104" t="s">
        <v>85</v>
      </c>
      <c r="C3" s="104"/>
      <c r="D3" s="104"/>
    </row>
    <row r="4" spans="1:6" ht="12" customHeight="1" thickBot="1" x14ac:dyDescent="0.3">
      <c r="B4" s="36"/>
      <c r="C4" s="37"/>
      <c r="D4" s="36"/>
    </row>
    <row r="5" spans="1:6" ht="57" customHeight="1" thickBot="1" x14ac:dyDescent="0.3">
      <c r="B5" s="106" t="s">
        <v>1</v>
      </c>
      <c r="C5" s="107"/>
      <c r="D5" s="108"/>
    </row>
    <row r="6" spans="1:6" ht="9" customHeight="1" x14ac:dyDescent="0.25">
      <c r="B6" s="22"/>
      <c r="C6" s="23"/>
      <c r="D6" s="22"/>
    </row>
    <row r="7" spans="1:6" ht="69.599999999999994" customHeight="1" outlineLevel="1" x14ac:dyDescent="0.25">
      <c r="B7" s="103" t="s">
        <v>2</v>
      </c>
      <c r="C7" s="103"/>
      <c r="D7" s="103"/>
    </row>
    <row r="8" spans="1:6" outlineLevel="1" x14ac:dyDescent="0.25">
      <c r="B8" s="84" t="s">
        <v>3</v>
      </c>
      <c r="C8" s="84" t="s">
        <v>4</v>
      </c>
      <c r="D8" s="85" t="s">
        <v>5</v>
      </c>
    </row>
    <row r="9" spans="1:6" ht="27.6" outlineLevel="1" x14ac:dyDescent="0.25">
      <c r="B9" s="9">
        <v>1</v>
      </c>
      <c r="C9" s="89" t="s">
        <v>6</v>
      </c>
      <c r="D9" s="12" t="s">
        <v>7</v>
      </c>
    </row>
    <row r="10" spans="1:6" ht="14.4" outlineLevel="1" x14ac:dyDescent="0.3">
      <c r="B10" s="9">
        <v>2</v>
      </c>
      <c r="C10" s="89" t="s">
        <v>6</v>
      </c>
      <c r="D10" s="88" t="s">
        <v>8</v>
      </c>
      <c r="F10" s="13"/>
    </row>
    <row r="11" spans="1:6" ht="36" customHeight="1" outlineLevel="1" x14ac:dyDescent="0.25">
      <c r="B11" s="9">
        <v>3</v>
      </c>
      <c r="C11" s="89" t="s">
        <v>6</v>
      </c>
      <c r="D11" s="12" t="s">
        <v>9</v>
      </c>
    </row>
    <row r="12" spans="1:6" ht="69" outlineLevel="1" x14ac:dyDescent="0.25">
      <c r="B12" s="24">
        <v>4</v>
      </c>
      <c r="C12" s="89" t="s">
        <v>6</v>
      </c>
      <c r="D12" s="26" t="s">
        <v>10</v>
      </c>
    </row>
    <row r="13" spans="1:6" ht="82.8" outlineLevel="1" x14ac:dyDescent="0.25">
      <c r="B13" s="9">
        <v>5</v>
      </c>
      <c r="C13" s="89" t="s">
        <v>11</v>
      </c>
      <c r="D13" s="12" t="s">
        <v>12</v>
      </c>
    </row>
    <row r="14" spans="1:6" ht="27.6" outlineLevel="1" x14ac:dyDescent="0.25">
      <c r="B14" s="9">
        <v>6</v>
      </c>
      <c r="C14" s="89" t="s">
        <v>11</v>
      </c>
      <c r="D14" s="12" t="s">
        <v>13</v>
      </c>
    </row>
    <row r="15" spans="1:6" ht="151.80000000000001" outlineLevel="1" x14ac:dyDescent="0.25">
      <c r="B15" s="9">
        <v>7</v>
      </c>
      <c r="C15" s="89" t="s">
        <v>11</v>
      </c>
      <c r="D15" s="12" t="s">
        <v>93</v>
      </c>
    </row>
    <row r="16" spans="1:6" ht="41.4" outlineLevel="1" x14ac:dyDescent="0.25">
      <c r="B16" s="9">
        <v>8</v>
      </c>
      <c r="C16" s="89" t="s">
        <v>11</v>
      </c>
      <c r="D16" s="12" t="s">
        <v>14</v>
      </c>
    </row>
    <row r="17" spans="2:4" ht="81" customHeight="1" outlineLevel="1" x14ac:dyDescent="0.25">
      <c r="B17" s="9">
        <v>9</v>
      </c>
      <c r="C17" s="89" t="s">
        <v>15</v>
      </c>
      <c r="D17" s="12" t="s">
        <v>16</v>
      </c>
    </row>
  </sheetData>
  <mergeCells count="4">
    <mergeCell ref="B7:D7"/>
    <mergeCell ref="B3:D3"/>
    <mergeCell ref="A1:D1"/>
    <mergeCell ref="B5:D5"/>
  </mergeCells>
  <hyperlinks>
    <hyperlink ref="C9" location="'Setup'!B9" display="Setup" xr:uid="{5A311418-01C3-4E28-8AE4-4E192CEF8438}"/>
    <hyperlink ref="C10" location="'Setup'!D9" display="Setup" xr:uid="{33994E88-0738-4BCE-9D4D-2DE1E706E452}"/>
    <hyperlink ref="C11" location="'Setup'!B15" display="Setup" xr:uid="{21ACD0A8-DFAF-4D83-89EF-C8811B656269}"/>
    <hyperlink ref="C12" location="'Setup'!F15" display="Setup" xr:uid="{F3B17F93-DC7A-4CBD-B264-5E0DBC3958DE}"/>
    <hyperlink ref="C14" location="'Data Entry'!B7" display="Data Entry" xr:uid="{4D2EAAD8-8940-48B4-814E-DDF2CC25C4BC}"/>
    <hyperlink ref="C15" location="'Data Entry'!F10" display="Data Entry" xr:uid="{24F13177-8677-4CE8-A16E-1619C3D60BEE}"/>
    <hyperlink ref="C16" location="'Data Entry'!F10" display="Data Entry" xr:uid="{1A754255-54D8-44E5-860E-89384B614585}"/>
    <hyperlink ref="C17" location="'Dashboard'!A1" display="Dashboard" xr:uid="{E8015392-EB24-4DDA-887C-C862E11F742C}"/>
    <hyperlink ref="C13" location="'Data Entry'!A1" display="Data Entry" xr:uid="{3A7C0DAC-99AD-4CB8-B553-B00F5CD91FBD}"/>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2CC65-EF5F-41D4-B7EF-0A3C1A105B01}">
  <sheetPr>
    <tabColor theme="2" tint="-9.9978637043366805E-2"/>
  </sheetPr>
  <dimension ref="A1:G57"/>
  <sheetViews>
    <sheetView showGridLines="0" zoomScale="113" workbookViewId="0">
      <pane ySplit="4" topLeftCell="A12" activePane="bottomLeft" state="frozen"/>
      <selection pane="bottomLeft" activeCell="F20" sqref="F20"/>
    </sheetView>
  </sheetViews>
  <sheetFormatPr defaultColWidth="8.88671875" defaultRowHeight="13.8" x14ac:dyDescent="0.25"/>
  <cols>
    <col min="1" max="1" width="12.5546875" style="1" customWidth="1"/>
    <col min="2" max="2" width="43.6640625" style="3" customWidth="1"/>
    <col min="3" max="3" width="20.33203125" style="8" customWidth="1"/>
    <col min="4" max="4" width="14.33203125" style="1" customWidth="1"/>
    <col min="5" max="5" width="8" style="1" customWidth="1"/>
    <col min="6" max="6" width="18.33203125" style="1" customWidth="1"/>
    <col min="7" max="7" width="46.5546875" style="1" customWidth="1"/>
    <col min="8" max="8" width="2.88671875" style="1" customWidth="1"/>
    <col min="9" max="16384" width="8.88671875" style="1"/>
  </cols>
  <sheetData>
    <row r="1" spans="1:7" ht="41.25" customHeight="1" x14ac:dyDescent="0.25">
      <c r="A1" s="109" t="s">
        <v>17</v>
      </c>
      <c r="B1" s="109"/>
      <c r="C1" s="109"/>
      <c r="D1" s="109"/>
      <c r="E1" s="109"/>
      <c r="F1" s="109"/>
      <c r="G1" s="109"/>
    </row>
    <row r="2" spans="1:7" ht="11.4" customHeight="1" x14ac:dyDescent="0.25"/>
    <row r="3" spans="1:7" ht="32.4" customHeight="1" x14ac:dyDescent="0.25">
      <c r="B3" s="116" t="s">
        <v>18</v>
      </c>
      <c r="C3" s="116"/>
      <c r="D3" s="116"/>
      <c r="E3" s="116"/>
      <c r="F3" s="16"/>
    </row>
    <row r="4" spans="1:7" ht="10.199999999999999" customHeight="1" x14ac:dyDescent="0.25">
      <c r="B4" s="17"/>
      <c r="C4" s="17"/>
      <c r="D4" s="17"/>
      <c r="E4" s="17"/>
      <c r="F4" s="16"/>
    </row>
    <row r="5" spans="1:7" ht="24.6" customHeight="1" x14ac:dyDescent="0.25">
      <c r="B5" s="17"/>
      <c r="C5" s="17"/>
      <c r="D5" s="17"/>
      <c r="E5" s="17"/>
      <c r="F5" s="16"/>
    </row>
    <row r="6" spans="1:7" ht="14.4" customHeight="1" x14ac:dyDescent="0.25">
      <c r="A6" s="15"/>
      <c r="B6" s="18"/>
      <c r="C6" s="18"/>
      <c r="D6" s="18"/>
      <c r="E6" s="18"/>
      <c r="F6" s="19"/>
      <c r="G6" s="15"/>
    </row>
    <row r="7" spans="1:7" ht="12" customHeight="1" x14ac:dyDescent="0.25"/>
    <row r="8" spans="1:7" ht="15" x14ac:dyDescent="0.25">
      <c r="B8" s="75" t="s">
        <v>19</v>
      </c>
      <c r="D8" s="120" t="s">
        <v>20</v>
      </c>
      <c r="E8" s="121"/>
      <c r="F8" s="122"/>
    </row>
    <row r="9" spans="1:7" ht="15" customHeight="1" thickBot="1" x14ac:dyDescent="0.3">
      <c r="B9" s="76" t="s">
        <v>21</v>
      </c>
      <c r="D9" s="117" t="s">
        <v>22</v>
      </c>
      <c r="E9" s="118"/>
      <c r="F9" s="119"/>
    </row>
    <row r="10" spans="1:7" ht="27" customHeight="1" thickTop="1" thickBot="1" x14ac:dyDescent="0.3">
      <c r="B10" s="20"/>
      <c r="D10" s="123"/>
      <c r="E10" s="124"/>
      <c r="F10" s="125"/>
    </row>
    <row r="11" spans="1:7" ht="17.399999999999999" customHeight="1" thickTop="1" x14ac:dyDescent="0.25"/>
    <row r="12" spans="1:7" ht="22.95" customHeight="1" x14ac:dyDescent="0.25"/>
    <row r="13" spans="1:7" ht="12.6" customHeight="1" x14ac:dyDescent="0.25">
      <c r="A13" s="15"/>
      <c r="B13" s="21"/>
      <c r="C13" s="14"/>
      <c r="D13" s="15"/>
      <c r="E13" s="15"/>
      <c r="F13" s="15"/>
      <c r="G13" s="15"/>
    </row>
    <row r="14" spans="1:7" ht="15.6" customHeight="1" x14ac:dyDescent="0.25"/>
    <row r="15" spans="1:7" ht="14.4" customHeight="1" x14ac:dyDescent="0.25">
      <c r="B15" s="115" t="s">
        <v>24</v>
      </c>
      <c r="C15" s="115"/>
      <c r="F15" s="115" t="s">
        <v>25</v>
      </c>
      <c r="G15" s="115"/>
    </row>
    <row r="16" spans="1:7" ht="33.6" customHeight="1" thickBot="1" x14ac:dyDescent="0.3">
      <c r="B16" s="77" t="s">
        <v>26</v>
      </c>
      <c r="C16" s="78" t="s">
        <v>27</v>
      </c>
      <c r="F16" s="110" t="s">
        <v>86</v>
      </c>
      <c r="G16" s="110"/>
    </row>
    <row r="17" spans="2:7" ht="19.95" customHeight="1" thickTop="1" thickBot="1" x14ac:dyDescent="0.3">
      <c r="B17" s="38" t="s">
        <v>28</v>
      </c>
      <c r="C17" s="39" t="s">
        <v>23</v>
      </c>
      <c r="F17" s="111"/>
      <c r="G17" s="112"/>
    </row>
    <row r="18" spans="2:7" ht="19.95" customHeight="1" thickTop="1" x14ac:dyDescent="0.25">
      <c r="B18" s="38" t="s">
        <v>29</v>
      </c>
      <c r="C18" s="40"/>
      <c r="F18" s="113" t="s">
        <v>30</v>
      </c>
      <c r="G18" s="113"/>
    </row>
    <row r="19" spans="2:7" ht="33.75" customHeight="1" thickBot="1" x14ac:dyDescent="0.3">
      <c r="B19" s="38" t="s">
        <v>31</v>
      </c>
      <c r="C19" s="40" t="s">
        <v>23</v>
      </c>
      <c r="F19" s="114"/>
      <c r="G19" s="114"/>
    </row>
    <row r="20" spans="2:7" ht="19.95" customHeight="1" thickTop="1" thickBot="1" x14ac:dyDescent="0.3">
      <c r="B20" s="38" t="s">
        <v>32</v>
      </c>
      <c r="C20" s="40"/>
      <c r="F20" s="80" t="s">
        <v>33</v>
      </c>
      <c r="G20" s="81" t="s">
        <v>34</v>
      </c>
    </row>
    <row r="21" spans="2:7" ht="19.95" customHeight="1" thickTop="1" x14ac:dyDescent="0.25">
      <c r="B21" s="38" t="s">
        <v>35</v>
      </c>
      <c r="C21" s="40"/>
      <c r="F21" s="79">
        <v>1</v>
      </c>
      <c r="G21" s="79" t="str">
        <f>IFERROR("SY"&amp;RIGHT($F$17,2)+0&amp;"-"&amp;(RIGHT($F$17,2)+$F21),"Enter a Start Year")</f>
        <v>Enter a Start Year</v>
      </c>
    </row>
    <row r="22" spans="2:7" ht="19.95" customHeight="1" x14ac:dyDescent="0.25">
      <c r="B22" s="38" t="s">
        <v>36</v>
      </c>
      <c r="C22" s="40"/>
      <c r="F22" s="33">
        <v>2</v>
      </c>
      <c r="G22" s="33" t="str">
        <f>IFERROR("SY"&amp;RIGHT($F$17,2)+1&amp;"-"&amp;(RIGHT($F$17,2)+$F22),"Enter a Start Year")</f>
        <v>Enter a Start Year</v>
      </c>
    </row>
    <row r="23" spans="2:7" ht="19.95" customHeight="1" x14ac:dyDescent="0.25">
      <c r="B23" s="38" t="s">
        <v>37</v>
      </c>
      <c r="C23" s="40" t="s">
        <v>23</v>
      </c>
      <c r="F23" s="33">
        <v>3</v>
      </c>
      <c r="G23" s="33" t="str">
        <f>IFERROR("SY"&amp;RIGHT($F$17,2)+2&amp;"-"&amp;(RIGHT($F$17,2)+$F23),"Enter a Start Year")</f>
        <v>Enter a Start Year</v>
      </c>
    </row>
    <row r="24" spans="2:7" ht="19.95" customHeight="1" x14ac:dyDescent="0.25">
      <c r="B24" s="38" t="s">
        <v>38</v>
      </c>
      <c r="C24" s="40" t="s">
        <v>23</v>
      </c>
    </row>
    <row r="25" spans="2:7" ht="19.95" customHeight="1" x14ac:dyDescent="0.25">
      <c r="B25" s="38" t="s">
        <v>39</v>
      </c>
      <c r="C25" s="40" t="s">
        <v>23</v>
      </c>
    </row>
    <row r="26" spans="2:7" ht="19.95" customHeight="1" x14ac:dyDescent="0.25">
      <c r="B26" s="38" t="s">
        <v>40</v>
      </c>
      <c r="C26" s="40"/>
    </row>
    <row r="27" spans="2:7" ht="19.95" customHeight="1" x14ac:dyDescent="0.25">
      <c r="B27" s="38" t="s">
        <v>41</v>
      </c>
      <c r="C27" s="40"/>
    </row>
    <row r="28" spans="2:7" ht="19.95" customHeight="1" x14ac:dyDescent="0.25">
      <c r="B28" s="38" t="s">
        <v>42</v>
      </c>
      <c r="C28" s="40"/>
    </row>
    <row r="29" spans="2:7" ht="19.95" customHeight="1" x14ac:dyDescent="0.25">
      <c r="B29" s="38" t="s">
        <v>43</v>
      </c>
      <c r="C29" s="40"/>
    </row>
    <row r="30" spans="2:7" ht="19.95" customHeight="1" x14ac:dyDescent="0.25">
      <c r="B30" s="38" t="s">
        <v>44</v>
      </c>
      <c r="C30" s="40"/>
    </row>
    <row r="31" spans="2:7" ht="19.95" customHeight="1" x14ac:dyDescent="0.25">
      <c r="B31" s="38" t="s">
        <v>45</v>
      </c>
      <c r="C31" s="40"/>
    </row>
    <row r="32" spans="2:7" ht="19.95" customHeight="1" x14ac:dyDescent="0.25">
      <c r="B32" s="38" t="s">
        <v>46</v>
      </c>
      <c r="C32" s="40"/>
    </row>
    <row r="33" spans="2:3" ht="19.95" customHeight="1" x14ac:dyDescent="0.25">
      <c r="B33" s="38" t="s">
        <v>47</v>
      </c>
      <c r="C33" s="40"/>
    </row>
    <row r="34" spans="2:3" ht="19.95" customHeight="1" x14ac:dyDescent="0.25">
      <c r="B34" s="38" t="s">
        <v>48</v>
      </c>
      <c r="C34" s="40"/>
    </row>
    <row r="35" spans="2:3" ht="19.95" customHeight="1" x14ac:dyDescent="0.25">
      <c r="B35" s="41" t="s">
        <v>49</v>
      </c>
      <c r="C35" s="40"/>
    </row>
    <row r="36" spans="2:3" ht="19.95" customHeight="1" x14ac:dyDescent="0.25">
      <c r="B36" s="38" t="s">
        <v>50</v>
      </c>
      <c r="C36" s="40"/>
    </row>
    <row r="37" spans="2:3" ht="19.95" customHeight="1" x14ac:dyDescent="0.25">
      <c r="B37" s="42" t="s">
        <v>51</v>
      </c>
      <c r="C37" s="40"/>
    </row>
    <row r="38" spans="2:3" ht="19.95" customHeight="1" x14ac:dyDescent="0.25">
      <c r="B38" s="38" t="s">
        <v>52</v>
      </c>
      <c r="C38" s="40"/>
    </row>
    <row r="39" spans="2:3" ht="19.95" customHeight="1" x14ac:dyDescent="0.25">
      <c r="B39" s="38" t="s">
        <v>53</v>
      </c>
      <c r="C39" s="40"/>
    </row>
    <row r="40" spans="2:3" ht="19.95" customHeight="1" x14ac:dyDescent="0.25">
      <c r="B40" s="38" t="s">
        <v>54</v>
      </c>
      <c r="C40" s="40"/>
    </row>
    <row r="41" spans="2:3" ht="19.95" customHeight="1" thickBot="1" x14ac:dyDescent="0.3">
      <c r="B41" s="38" t="s">
        <v>55</v>
      </c>
      <c r="C41" s="43"/>
    </row>
    <row r="42" spans="2:3" ht="19.95" customHeight="1" thickTop="1" x14ac:dyDescent="0.25"/>
    <row r="43" spans="2:3" x14ac:dyDescent="0.25">
      <c r="C43" s="1"/>
    </row>
    <row r="44" spans="2:3" x14ac:dyDescent="0.25">
      <c r="C44" s="1"/>
    </row>
    <row r="45" spans="2:3" ht="24" customHeight="1" x14ac:dyDescent="0.25">
      <c r="C45" s="1"/>
    </row>
    <row r="46" spans="2:3" x14ac:dyDescent="0.25">
      <c r="C46" s="1"/>
    </row>
    <row r="47" spans="2:3" x14ac:dyDescent="0.25">
      <c r="C47" s="1"/>
    </row>
    <row r="48" spans="2:3" x14ac:dyDescent="0.25">
      <c r="C48" s="1"/>
    </row>
    <row r="49" spans="2:3" x14ac:dyDescent="0.25">
      <c r="C49" s="1"/>
    </row>
    <row r="50" spans="2:3" x14ac:dyDescent="0.25">
      <c r="C50" s="1"/>
    </row>
    <row r="51" spans="2:3" x14ac:dyDescent="0.25">
      <c r="C51" s="1"/>
    </row>
    <row r="57" spans="2:3" ht="14.4" customHeight="1" x14ac:dyDescent="0.25">
      <c r="B57" s="3" t="s">
        <v>23</v>
      </c>
    </row>
  </sheetData>
  <sheetProtection sheet="1" formatCells="0" formatColumns="0" formatRows="0" insertColumns="0" insertRows="0" insertHyperlinks="0" deleteColumns="0" deleteRows="0" sort="0"/>
  <protectedRanges>
    <protectedRange sqref="C17:C41" name="Areas"/>
    <protectedRange sqref="D10 B13" name="P12"/>
    <protectedRange sqref="B10" name="EPP"/>
    <protectedRange sqref="F17" name="Years"/>
  </protectedRanges>
  <mergeCells count="10">
    <mergeCell ref="A1:G1"/>
    <mergeCell ref="F16:G16"/>
    <mergeCell ref="F17:G17"/>
    <mergeCell ref="F18:G19"/>
    <mergeCell ref="F15:G15"/>
    <mergeCell ref="B3:E3"/>
    <mergeCell ref="D9:F9"/>
    <mergeCell ref="D8:F8"/>
    <mergeCell ref="D10:F10"/>
    <mergeCell ref="B15:C15"/>
  </mergeCells>
  <dataValidations count="3">
    <dataValidation allowBlank="1" showInputMessage="1" showErrorMessage="1" prompt="Ex. Howard University, HU, etc." sqref="B10" xr:uid="{7B597098-898F-4033-B73D-32BCBAB8482C}"/>
    <dataValidation type="whole" allowBlank="1" showInputMessage="1" showErrorMessage="1" sqref="F17:G17" xr:uid="{039D9F0D-706D-4A48-ADA7-BA77A424500B}">
      <formula1>1900</formula1>
      <formula2>2100</formula2>
    </dataValidation>
    <dataValidation allowBlank="1" showInputMessage="1" showErrorMessage="1" prompt="Ex. District of Columbia Public Schools, DCPS, etc." sqref="D10 B13" xr:uid="{90847CE3-3159-4144-B458-F44E9522F8D1}"/>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E7D3-4DCE-40AF-B161-C7DB05668EA6}">
  <sheetPr>
    <tabColor theme="0" tint="-0.14999847407452621"/>
  </sheetPr>
  <dimension ref="B1:M37"/>
  <sheetViews>
    <sheetView showGridLines="0" zoomScale="93" workbookViewId="0">
      <pane ySplit="10" topLeftCell="A11" activePane="bottomLeft" state="frozen"/>
      <selection pane="bottomLeft" activeCell="H5" sqref="H5:K5"/>
    </sheetView>
  </sheetViews>
  <sheetFormatPr defaultColWidth="8.88671875" defaultRowHeight="13.8" outlineLevelCol="1" x14ac:dyDescent="0.25"/>
  <cols>
    <col min="1" max="1" width="8.109375" style="1" customWidth="1"/>
    <col min="2" max="2" width="14.5546875" style="1" customWidth="1"/>
    <col min="3" max="3" width="49.6640625" style="1" customWidth="1"/>
    <col min="4" max="4" width="20.33203125" style="1" hidden="1" customWidth="1" outlineLevel="1"/>
    <col min="5" max="5" width="17.5546875" style="1" hidden="1" customWidth="1" outlineLevel="1"/>
    <col min="6" max="6" width="25.6640625" style="1" customWidth="1" collapsed="1"/>
    <col min="7" max="11" width="25.6640625" style="1" customWidth="1"/>
    <col min="12" max="13" width="23.109375" style="1" customWidth="1"/>
    <col min="14" max="14" width="8.88671875" style="1"/>
    <col min="15" max="15" width="36.44140625" style="1" customWidth="1"/>
    <col min="16" max="16384" width="8.88671875" style="1"/>
  </cols>
  <sheetData>
    <row r="1" spans="2:13" ht="20.399999999999999" customHeight="1" x14ac:dyDescent="0.25"/>
    <row r="2" spans="2:13" ht="43.95" customHeight="1" x14ac:dyDescent="0.25">
      <c r="B2" s="126" t="s">
        <v>56</v>
      </c>
      <c r="C2" s="116"/>
      <c r="D2" s="116"/>
      <c r="E2" s="116"/>
      <c r="F2" s="16"/>
    </row>
    <row r="3" spans="2:13" ht="18.600000000000001" customHeight="1" thickBot="1" x14ac:dyDescent="0.3"/>
    <row r="4" spans="2:13" ht="31.95" customHeight="1" thickBot="1" x14ac:dyDescent="0.3">
      <c r="B4" s="91" t="s">
        <v>57</v>
      </c>
      <c r="C4" s="82" t="str">
        <f>IF(ISBLANK(Setup!F17)=FALSE,"Years selected have been confirmed. Please proceed with data entry in table below.","No years entered. Enter a Start Year in 1. Setup before proceeding.")</f>
        <v>No years entered. Enter a Start Year in 1. Setup before proceeding.</v>
      </c>
      <c r="D4" s="44"/>
      <c r="E4" s="44"/>
      <c r="F4" s="44"/>
      <c r="G4" s="45" t="s">
        <v>58</v>
      </c>
      <c r="H4" s="130" t="str">
        <f>IF(ISBLANK(Setup!B10)=FALSE,Setup!B10,"No institution / EPP name entered")</f>
        <v>No institution / EPP name entered</v>
      </c>
      <c r="I4" s="130"/>
      <c r="J4" s="130"/>
      <c r="K4" s="131"/>
      <c r="L4" s="3"/>
      <c r="M4" s="3"/>
    </row>
    <row r="5" spans="2:13" ht="35.4" customHeight="1" thickBot="1" x14ac:dyDescent="0.3">
      <c r="B5" s="46"/>
      <c r="C5" s="46"/>
      <c r="D5" s="46"/>
      <c r="E5" s="46"/>
      <c r="F5" s="46"/>
      <c r="G5" s="45" t="s">
        <v>59</v>
      </c>
      <c r="H5" s="130" t="str">
        <f>IF(ISBLANK(Setup!D10)=FALSE,Setup!D10,"No District Partner entered")</f>
        <v>No District Partner entered</v>
      </c>
      <c r="I5" s="130"/>
      <c r="J5" s="130"/>
      <c r="K5" s="131"/>
    </row>
    <row r="6" spans="2:13" ht="11.4" customHeight="1" x14ac:dyDescent="0.25">
      <c r="B6" s="46"/>
      <c r="C6" s="47"/>
      <c r="D6" s="47"/>
      <c r="E6" s="47"/>
      <c r="F6" s="46"/>
      <c r="G6" s="47"/>
      <c r="H6" s="46"/>
      <c r="I6" s="46"/>
      <c r="J6" s="46"/>
      <c r="K6" s="46"/>
      <c r="L6" s="2"/>
      <c r="M6" s="2"/>
    </row>
    <row r="7" spans="2:13" ht="33.75" customHeight="1" x14ac:dyDescent="0.25">
      <c r="B7" s="132" t="s">
        <v>60</v>
      </c>
      <c r="C7" s="132"/>
      <c r="D7" s="132"/>
      <c r="E7" s="132"/>
      <c r="F7" s="132"/>
      <c r="G7" s="132"/>
      <c r="H7" s="132"/>
      <c r="I7" s="132"/>
      <c r="J7" s="132"/>
      <c r="K7" s="132"/>
    </row>
    <row r="8" spans="2:13" ht="49.95" customHeight="1" x14ac:dyDescent="0.25">
      <c r="B8" s="129" t="s">
        <v>61</v>
      </c>
      <c r="C8" s="129"/>
      <c r="D8" s="48"/>
      <c r="E8" s="49"/>
      <c r="F8" s="133" t="s">
        <v>62</v>
      </c>
      <c r="G8" s="134"/>
      <c r="H8" s="133" t="s">
        <v>63</v>
      </c>
      <c r="I8" s="134"/>
      <c r="J8" s="133" t="s">
        <v>64</v>
      </c>
      <c r="K8" s="135"/>
      <c r="M8" s="2"/>
    </row>
    <row r="9" spans="2:13" ht="15.6" thickBot="1" x14ac:dyDescent="0.3">
      <c r="B9" s="50"/>
      <c r="C9" s="51"/>
      <c r="D9" s="52"/>
      <c r="E9" s="53"/>
      <c r="F9" s="136" t="str">
        <f>'2.5 Data Cleaning'!I2</f>
        <v>Enter a Start Year</v>
      </c>
      <c r="G9" s="137"/>
      <c r="H9" s="136" t="str">
        <f>'2.5 Data Cleaning'!I3</f>
        <v>Enter a Start Year</v>
      </c>
      <c r="I9" s="137"/>
      <c r="J9" s="136" t="str">
        <f>'2.5 Data Cleaning'!I4</f>
        <v>Enter a Start Year</v>
      </c>
      <c r="K9" s="138"/>
    </row>
    <row r="10" spans="2:13" s="8" customFormat="1" ht="15.6" thickBot="1" x14ac:dyDescent="0.35">
      <c r="B10" s="54" t="s">
        <v>3</v>
      </c>
      <c r="C10" s="55" t="s">
        <v>26</v>
      </c>
      <c r="D10" s="56" t="s">
        <v>65</v>
      </c>
      <c r="E10" s="57" t="s">
        <v>66</v>
      </c>
      <c r="F10" s="58" t="s">
        <v>67</v>
      </c>
      <c r="G10" s="59" t="s">
        <v>68</v>
      </c>
      <c r="H10" s="58" t="s">
        <v>67</v>
      </c>
      <c r="I10" s="59" t="s">
        <v>68</v>
      </c>
      <c r="J10" s="58" t="s">
        <v>67</v>
      </c>
      <c r="K10" s="60" t="s">
        <v>68</v>
      </c>
      <c r="M10" s="29"/>
    </row>
    <row r="11" spans="2:13" ht="15.6" thickTop="1" x14ac:dyDescent="0.25">
      <c r="B11" s="61">
        <v>1</v>
      </c>
      <c r="C11" s="62" t="str" cm="1">
        <f t="array" ref="C11">IFERROR(_xlfn._xlws.FILTER(Setup!B17:B41,Setup!C17:C41="x"),"Uh, oh! Please complete the Setup!")</f>
        <v>Uh, oh! Please complete the Setup!</v>
      </c>
      <c r="D11" s="62"/>
      <c r="E11" s="63"/>
      <c r="F11" s="92"/>
      <c r="G11" s="93"/>
      <c r="H11" s="93"/>
      <c r="I11" s="93"/>
      <c r="J11" s="93"/>
      <c r="K11" s="94"/>
    </row>
    <row r="12" spans="2:13" ht="15" x14ac:dyDescent="0.25">
      <c r="B12" s="61">
        <f>B11+1</f>
        <v>2</v>
      </c>
      <c r="C12" s="62"/>
      <c r="D12" s="62"/>
      <c r="E12" s="63"/>
      <c r="F12" s="95"/>
      <c r="G12" s="96"/>
      <c r="H12" s="96"/>
      <c r="I12" s="96"/>
      <c r="J12" s="96"/>
      <c r="K12" s="97"/>
    </row>
    <row r="13" spans="2:13" ht="15" x14ac:dyDescent="0.25">
      <c r="B13" s="61">
        <f t="shared" ref="B13:B14" si="0">B12+1</f>
        <v>3</v>
      </c>
      <c r="C13" s="62"/>
      <c r="D13" s="62"/>
      <c r="E13" s="63"/>
      <c r="F13" s="64"/>
      <c r="G13" s="62"/>
      <c r="H13" s="62"/>
      <c r="I13" s="62"/>
      <c r="J13" s="62"/>
      <c r="K13" s="65"/>
    </row>
    <row r="14" spans="2:13" ht="15" x14ac:dyDescent="0.25">
      <c r="B14" s="61">
        <f t="shared" si="0"/>
        <v>4</v>
      </c>
      <c r="C14" s="62"/>
      <c r="D14" s="62"/>
      <c r="E14" s="63"/>
      <c r="F14" s="64"/>
      <c r="G14" s="62"/>
      <c r="H14" s="62"/>
      <c r="I14" s="62"/>
      <c r="J14" s="62"/>
      <c r="K14" s="65"/>
    </row>
    <row r="15" spans="2:13" ht="15" x14ac:dyDescent="0.25">
      <c r="B15" s="61">
        <f t="shared" ref="B15:B24" si="1">B14+1</f>
        <v>5</v>
      </c>
      <c r="C15" s="62"/>
      <c r="D15" s="62"/>
      <c r="E15" s="63"/>
      <c r="F15" s="64"/>
      <c r="G15" s="62"/>
      <c r="H15" s="62"/>
      <c r="I15" s="62"/>
      <c r="J15" s="62"/>
      <c r="K15" s="65"/>
    </row>
    <row r="16" spans="2:13" ht="15" x14ac:dyDescent="0.25">
      <c r="B16" s="61">
        <f t="shared" si="1"/>
        <v>6</v>
      </c>
      <c r="C16" s="62"/>
      <c r="D16" s="62"/>
      <c r="E16" s="63"/>
      <c r="F16" s="64"/>
      <c r="G16" s="62"/>
      <c r="H16" s="62"/>
      <c r="I16" s="62"/>
      <c r="J16" s="62"/>
      <c r="K16" s="65"/>
    </row>
    <row r="17" spans="2:13" ht="15" x14ac:dyDescent="0.25">
      <c r="B17" s="61">
        <f t="shared" si="1"/>
        <v>7</v>
      </c>
      <c r="C17" s="62"/>
      <c r="D17" s="62"/>
      <c r="E17" s="63"/>
      <c r="F17" s="64"/>
      <c r="G17" s="62"/>
      <c r="H17" s="62"/>
      <c r="I17" s="62"/>
      <c r="J17" s="62"/>
      <c r="K17" s="65"/>
    </row>
    <row r="18" spans="2:13" ht="15" x14ac:dyDescent="0.25">
      <c r="B18" s="61">
        <f t="shared" si="1"/>
        <v>8</v>
      </c>
      <c r="C18" s="62"/>
      <c r="D18" s="62"/>
      <c r="E18" s="63"/>
      <c r="F18" s="64"/>
      <c r="G18" s="62"/>
      <c r="H18" s="62"/>
      <c r="I18" s="62"/>
      <c r="J18" s="62"/>
      <c r="K18" s="65"/>
    </row>
    <row r="19" spans="2:13" ht="15" x14ac:dyDescent="0.25">
      <c r="B19" s="61">
        <f t="shared" si="1"/>
        <v>9</v>
      </c>
      <c r="C19" s="62"/>
      <c r="D19" s="62"/>
      <c r="E19" s="63"/>
      <c r="F19" s="66"/>
      <c r="G19" s="62"/>
      <c r="H19" s="62"/>
      <c r="I19" s="62"/>
      <c r="J19" s="62"/>
      <c r="K19" s="65"/>
    </row>
    <row r="20" spans="2:13" ht="15" x14ac:dyDescent="0.25">
      <c r="B20" s="61">
        <f t="shared" si="1"/>
        <v>10</v>
      </c>
      <c r="C20" s="62"/>
      <c r="D20" s="62"/>
      <c r="E20" s="63"/>
      <c r="F20" s="66"/>
      <c r="G20" s="62"/>
      <c r="H20" s="62"/>
      <c r="I20" s="62"/>
      <c r="J20" s="62"/>
      <c r="K20" s="65"/>
    </row>
    <row r="21" spans="2:13" ht="15" x14ac:dyDescent="0.25">
      <c r="B21" s="61">
        <f t="shared" si="1"/>
        <v>11</v>
      </c>
      <c r="C21" s="62"/>
      <c r="D21" s="62"/>
      <c r="E21" s="63"/>
      <c r="F21" s="66"/>
      <c r="G21" s="62"/>
      <c r="H21" s="62"/>
      <c r="I21" s="62"/>
      <c r="J21" s="62"/>
      <c r="K21" s="65"/>
      <c r="M21" s="1" t="s">
        <v>23</v>
      </c>
    </row>
    <row r="22" spans="2:13" ht="15" x14ac:dyDescent="0.25">
      <c r="B22" s="61">
        <f t="shared" si="1"/>
        <v>12</v>
      </c>
      <c r="C22" s="62"/>
      <c r="D22" s="62"/>
      <c r="E22" s="63"/>
      <c r="F22" s="66"/>
      <c r="G22" s="62"/>
      <c r="H22" s="62"/>
      <c r="I22" s="62"/>
      <c r="J22" s="62"/>
      <c r="K22" s="65"/>
    </row>
    <row r="23" spans="2:13" ht="15" x14ac:dyDescent="0.25">
      <c r="B23" s="61">
        <f t="shared" si="1"/>
        <v>13</v>
      </c>
      <c r="C23" s="62"/>
      <c r="D23" s="62"/>
      <c r="E23" s="63"/>
      <c r="F23" s="66"/>
      <c r="G23" s="62"/>
      <c r="H23" s="62"/>
      <c r="I23" s="62"/>
      <c r="J23" s="62"/>
      <c r="K23" s="65"/>
    </row>
    <row r="24" spans="2:13" ht="15" x14ac:dyDescent="0.25">
      <c r="B24" s="61">
        <f t="shared" si="1"/>
        <v>14</v>
      </c>
      <c r="C24" s="62"/>
      <c r="D24" s="62"/>
      <c r="E24" s="63"/>
      <c r="F24" s="66"/>
      <c r="G24" s="62"/>
      <c r="H24" s="62"/>
      <c r="I24" s="62"/>
      <c r="J24" s="62"/>
      <c r="K24" s="65"/>
    </row>
    <row r="25" spans="2:13" ht="15" x14ac:dyDescent="0.25">
      <c r="B25" s="61">
        <f t="shared" ref="B25:B35" si="2">B24+1</f>
        <v>15</v>
      </c>
      <c r="C25" s="62"/>
      <c r="D25" s="62"/>
      <c r="E25" s="63"/>
      <c r="F25" s="66"/>
      <c r="G25" s="62"/>
      <c r="H25" s="62"/>
      <c r="I25" s="62"/>
      <c r="J25" s="62"/>
      <c r="K25" s="65"/>
    </row>
    <row r="26" spans="2:13" ht="15" x14ac:dyDescent="0.25">
      <c r="B26" s="61">
        <f t="shared" si="2"/>
        <v>16</v>
      </c>
      <c r="C26" s="62"/>
      <c r="D26" s="62"/>
      <c r="E26" s="63"/>
      <c r="F26" s="64"/>
      <c r="G26" s="62" t="s">
        <v>23</v>
      </c>
      <c r="H26" s="62"/>
      <c r="I26" s="62"/>
      <c r="J26" s="62"/>
      <c r="K26" s="65"/>
    </row>
    <row r="27" spans="2:13" ht="15" x14ac:dyDescent="0.25">
      <c r="B27" s="61">
        <f t="shared" si="2"/>
        <v>17</v>
      </c>
      <c r="C27" s="62"/>
      <c r="D27" s="62"/>
      <c r="E27" s="63"/>
      <c r="F27" s="64"/>
      <c r="G27" s="62"/>
      <c r="H27" s="62"/>
      <c r="I27" s="62"/>
      <c r="J27" s="62"/>
      <c r="K27" s="65"/>
    </row>
    <row r="28" spans="2:13" ht="15" x14ac:dyDescent="0.25">
      <c r="B28" s="61">
        <f t="shared" si="2"/>
        <v>18</v>
      </c>
      <c r="C28" s="62"/>
      <c r="D28" s="62"/>
      <c r="E28" s="63"/>
      <c r="F28" s="64"/>
      <c r="G28" s="62"/>
      <c r="H28" s="62"/>
      <c r="I28" s="62"/>
      <c r="J28" s="62"/>
      <c r="K28" s="65"/>
    </row>
    <row r="29" spans="2:13" ht="15" x14ac:dyDescent="0.25">
      <c r="B29" s="61">
        <f t="shared" si="2"/>
        <v>19</v>
      </c>
      <c r="C29" s="62"/>
      <c r="D29" s="62"/>
      <c r="E29" s="63"/>
      <c r="F29" s="64"/>
      <c r="G29" s="62"/>
      <c r="H29" s="62"/>
      <c r="I29" s="62"/>
      <c r="J29" s="62"/>
      <c r="K29" s="65"/>
    </row>
    <row r="30" spans="2:13" ht="15" x14ac:dyDescent="0.25">
      <c r="B30" s="61">
        <f t="shared" si="2"/>
        <v>20</v>
      </c>
      <c r="C30" s="62"/>
      <c r="D30" s="62"/>
      <c r="E30" s="63"/>
      <c r="F30" s="64"/>
      <c r="G30" s="62"/>
      <c r="H30" s="62"/>
      <c r="I30" s="62"/>
      <c r="J30" s="62"/>
      <c r="K30" s="65"/>
    </row>
    <row r="31" spans="2:13" ht="15" x14ac:dyDescent="0.25">
      <c r="B31" s="61">
        <f t="shared" si="2"/>
        <v>21</v>
      </c>
      <c r="C31" s="62"/>
      <c r="D31" s="62"/>
      <c r="E31" s="63"/>
      <c r="F31" s="64"/>
      <c r="G31" s="62"/>
      <c r="H31" s="62"/>
      <c r="I31" s="62"/>
      <c r="J31" s="62"/>
      <c r="K31" s="65"/>
    </row>
    <row r="32" spans="2:13" ht="15" x14ac:dyDescent="0.25">
      <c r="B32" s="61">
        <f t="shared" si="2"/>
        <v>22</v>
      </c>
      <c r="C32" s="62"/>
      <c r="D32" s="62"/>
      <c r="E32" s="63"/>
      <c r="F32" s="64"/>
      <c r="G32" s="62"/>
      <c r="H32" s="62"/>
      <c r="I32" s="62"/>
      <c r="J32" s="62"/>
      <c r="K32" s="65"/>
    </row>
    <row r="33" spans="2:11" ht="15" x14ac:dyDescent="0.25">
      <c r="B33" s="61">
        <f t="shared" si="2"/>
        <v>23</v>
      </c>
      <c r="C33" s="62"/>
      <c r="D33" s="62"/>
      <c r="E33" s="63"/>
      <c r="F33" s="64"/>
      <c r="G33" s="62"/>
      <c r="H33" s="62"/>
      <c r="I33" s="62"/>
      <c r="J33" s="62"/>
      <c r="K33" s="65"/>
    </row>
    <row r="34" spans="2:11" ht="15" x14ac:dyDescent="0.25">
      <c r="B34" s="61">
        <f t="shared" si="2"/>
        <v>24</v>
      </c>
      <c r="C34" s="62"/>
      <c r="D34" s="62"/>
      <c r="E34" s="63"/>
      <c r="F34" s="64"/>
      <c r="G34" s="62"/>
      <c r="H34" s="62"/>
      <c r="I34" s="62"/>
      <c r="J34" s="62"/>
      <c r="K34" s="65"/>
    </row>
    <row r="35" spans="2:11" ht="15" x14ac:dyDescent="0.25">
      <c r="B35" s="61">
        <f t="shared" si="2"/>
        <v>25</v>
      </c>
      <c r="C35" s="62"/>
      <c r="D35" s="62"/>
      <c r="E35" s="63"/>
      <c r="F35" s="64"/>
      <c r="G35" s="62"/>
      <c r="H35" s="62"/>
      <c r="I35" s="62"/>
      <c r="J35" s="62"/>
      <c r="K35" s="65"/>
    </row>
    <row r="36" spans="2:11" ht="15.6" thickBot="1" x14ac:dyDescent="0.3">
      <c r="B36" s="67">
        <f>B35+1</f>
        <v>26</v>
      </c>
      <c r="C36" s="68"/>
      <c r="D36" s="68"/>
      <c r="E36" s="69"/>
      <c r="F36" s="70"/>
      <c r="G36" s="71"/>
      <c r="H36" s="71"/>
      <c r="I36" s="71"/>
      <c r="J36" s="71"/>
      <c r="K36" s="72"/>
    </row>
    <row r="37" spans="2:11" ht="31.95" customHeight="1" x14ac:dyDescent="0.25">
      <c r="B37" s="127" t="s">
        <v>69</v>
      </c>
      <c r="C37" s="127"/>
      <c r="D37" s="127"/>
      <c r="E37" s="127"/>
      <c r="F37" s="128"/>
      <c r="G37" s="128"/>
      <c r="H37" s="128"/>
      <c r="I37" s="128"/>
      <c r="J37" s="128"/>
      <c r="K37" s="128"/>
    </row>
  </sheetData>
  <sheetProtection sheet="1" formatColumns="0"/>
  <protectedRanges>
    <protectedRange sqref="F11:K12" name="DataEntry_1"/>
    <protectedRange sqref="F13:K36" name="DataEntry"/>
  </protectedRanges>
  <mergeCells count="12">
    <mergeCell ref="B2:E2"/>
    <mergeCell ref="B37:K37"/>
    <mergeCell ref="B8:C8"/>
    <mergeCell ref="H4:K4"/>
    <mergeCell ref="H5:K5"/>
    <mergeCell ref="B7:K7"/>
    <mergeCell ref="F8:G8"/>
    <mergeCell ref="H8:I8"/>
    <mergeCell ref="J8:K8"/>
    <mergeCell ref="F9:G9"/>
    <mergeCell ref="H9:I9"/>
    <mergeCell ref="J9:K9"/>
  </mergeCells>
  <phoneticPr fontId="1" type="noConversion"/>
  <conditionalFormatting sqref="B11:B36">
    <cfRule type="expression" dxfId="4" priority="4">
      <formula>ISBLANK($C11)&lt;&gt;TRUE</formula>
    </cfRule>
  </conditionalFormatting>
  <conditionalFormatting sqref="C4">
    <cfRule type="containsText" dxfId="3" priority="7" operator="containsText" text="No years entered. Enter a Start Year in 1. Setup before proceeding.">
      <formula>NOT(ISERROR(SEARCH("No years entered. Enter a Start Year in 1. Setup before proceeding.",C4)))</formula>
    </cfRule>
  </conditionalFormatting>
  <conditionalFormatting sqref="C11:K36">
    <cfRule type="expression" dxfId="2" priority="1">
      <formula>ISBLANK($C11)&lt;&gt;TRUE</formula>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F92B7B23-4AA8-464E-B236-B84CA2505D92}">
          <x14:colorSeries rgb="FF376092"/>
          <x14:colorNegative rgb="FFD00000"/>
          <x14:colorAxis rgb="FF000000"/>
          <x14:colorMarkers rgb="FFD00000"/>
          <x14:colorFirst rgb="FFD00000"/>
          <x14:colorLast rgb="FFD00000"/>
          <x14:colorHigh rgb="FFD00000"/>
          <x14:colorLow rgb="FFD00000"/>
          <x14:sparklines>
            <x14:sparkline>
              <xm:f>'2.5 Data Cleaning'!L30:N30</xm:f>
              <xm:sqref>D36</xm:sqref>
            </x14:sparkline>
          </x14:sparklines>
        </x14:sparklineGroup>
        <x14:sparklineGroup displayEmptyCellsAs="gap" xr2:uid="{35061312-B727-4182-8284-881230329A91}">
          <x14:colorSeries rgb="FF376092"/>
          <x14:colorNegative rgb="FFD00000"/>
          <x14:colorAxis rgb="FF000000"/>
          <x14:colorMarkers rgb="FFD00000"/>
          <x14:colorFirst rgb="FFD00000"/>
          <x14:colorLast rgb="FFD00000"/>
          <x14:colorHigh rgb="FFD00000"/>
          <x14:colorLow rgb="FFD00000"/>
          <x14:sparklines>
            <x14:sparkline>
              <xm:f>'2.5 Data Cleaning'!O29:Q29</xm:f>
              <xm:sqref>E35</xm:sqref>
            </x14:sparkline>
          </x14:sparklines>
        </x14:sparklineGroup>
        <x14:sparklineGroup displayEmptyCellsAs="gap" xr2:uid="{19EB7B0F-E6B8-43AC-8B34-418A6DE6C117}">
          <x14:colorSeries rgb="FF376092"/>
          <x14:colorNegative rgb="FFD00000"/>
          <x14:colorAxis rgb="FF000000"/>
          <x14:colorMarkers rgb="FFD00000"/>
          <x14:colorFirst rgb="FFD00000"/>
          <x14:colorLast rgb="FFD00000"/>
          <x14:colorHigh rgb="FFD00000"/>
          <x14:colorLow rgb="FFD00000"/>
          <x14:sparklines>
            <x14:sparkline>
              <xm:f>'2.5 Data Cleaning'!L29:N29</xm:f>
              <xm:sqref>D35</xm:sqref>
            </x14:sparkline>
          </x14:sparklines>
        </x14:sparklineGroup>
        <x14:sparklineGroup displayEmptyCellsAs="gap" xr2:uid="{45D83825-01E9-47EA-B56F-ABAC69F0AD00}">
          <x14:colorSeries rgb="FF376092"/>
          <x14:colorNegative rgb="FFD00000"/>
          <x14:colorAxis rgb="FF000000"/>
          <x14:colorMarkers rgb="FFD00000"/>
          <x14:colorFirst rgb="FFD00000"/>
          <x14:colorLast rgb="FFD00000"/>
          <x14:colorHigh rgb="FFD00000"/>
          <x14:colorLow rgb="FFD00000"/>
          <x14:sparklines>
            <x14:sparkline>
              <xm:f>'2.5 Data Cleaning'!O28:Q28</xm:f>
              <xm:sqref>E34</xm:sqref>
            </x14:sparkline>
          </x14:sparklines>
        </x14:sparklineGroup>
        <x14:sparklineGroup displayEmptyCellsAs="gap" xr2:uid="{8EA5BE8D-FD31-46A3-8CE2-11D6092A00A4}">
          <x14:colorSeries rgb="FF376092"/>
          <x14:colorNegative rgb="FFD00000"/>
          <x14:colorAxis rgb="FF000000"/>
          <x14:colorMarkers rgb="FFD00000"/>
          <x14:colorFirst rgb="FFD00000"/>
          <x14:colorLast rgb="FFD00000"/>
          <x14:colorHigh rgb="FFD00000"/>
          <x14:colorLow rgb="FFD00000"/>
          <x14:sparklines>
            <x14:sparkline>
              <xm:f>'2.5 Data Cleaning'!L28:N28</xm:f>
              <xm:sqref>D34</xm:sqref>
            </x14:sparkline>
          </x14:sparklines>
        </x14:sparklineGroup>
        <x14:sparklineGroup displayEmptyCellsAs="gap" xr2:uid="{41D8436E-618B-4D04-AB1F-3AA7D7D3B3F3}">
          <x14:colorSeries rgb="FF376092"/>
          <x14:colorNegative rgb="FFD00000"/>
          <x14:colorAxis rgb="FF000000"/>
          <x14:colorMarkers rgb="FFD00000"/>
          <x14:colorFirst rgb="FFD00000"/>
          <x14:colorLast rgb="FFD00000"/>
          <x14:colorHigh rgb="FFD00000"/>
          <x14:colorLow rgb="FFD00000"/>
          <x14:sparklines>
            <x14:sparkline>
              <xm:f>'2.5 Data Cleaning'!O27:Q27</xm:f>
              <xm:sqref>E33</xm:sqref>
            </x14:sparkline>
          </x14:sparklines>
        </x14:sparklineGroup>
        <x14:sparklineGroup displayEmptyCellsAs="gap" xr2:uid="{7E0B75D0-C220-4EBB-AEA8-9F0D61160C14}">
          <x14:colorSeries rgb="FF376092"/>
          <x14:colorNegative rgb="FFD00000"/>
          <x14:colorAxis rgb="FF000000"/>
          <x14:colorMarkers rgb="FFD00000"/>
          <x14:colorFirst rgb="FFD00000"/>
          <x14:colorLast rgb="FFD00000"/>
          <x14:colorHigh rgb="FFD00000"/>
          <x14:colorLow rgb="FFD00000"/>
          <x14:sparklines>
            <x14:sparkline>
              <xm:f>'2.5 Data Cleaning'!L27:N27</xm:f>
              <xm:sqref>D33</xm:sqref>
            </x14:sparkline>
          </x14:sparklines>
        </x14:sparklineGroup>
        <x14:sparklineGroup displayEmptyCellsAs="gap" xr2:uid="{56F21F22-1E00-4659-BE3E-14BF283598B1}">
          <x14:colorSeries rgb="FF376092"/>
          <x14:colorNegative rgb="FFD00000"/>
          <x14:colorAxis rgb="FF000000"/>
          <x14:colorMarkers rgb="FFD00000"/>
          <x14:colorFirst rgb="FFD00000"/>
          <x14:colorLast rgb="FFD00000"/>
          <x14:colorHigh rgb="FFD00000"/>
          <x14:colorLow rgb="FFD00000"/>
          <x14:sparklines>
            <x14:sparkline>
              <xm:f>'2.5 Data Cleaning'!O26:Q26</xm:f>
              <xm:sqref>E32</xm:sqref>
            </x14:sparkline>
          </x14:sparklines>
        </x14:sparklineGroup>
        <x14:sparklineGroup displayEmptyCellsAs="gap" xr2:uid="{04F83B0D-2FEA-40C5-A657-11DF5B52F92F}">
          <x14:colorSeries rgb="FF376092"/>
          <x14:colorNegative rgb="FFD00000"/>
          <x14:colorAxis rgb="FF000000"/>
          <x14:colorMarkers rgb="FFD00000"/>
          <x14:colorFirst rgb="FFD00000"/>
          <x14:colorLast rgb="FFD00000"/>
          <x14:colorHigh rgb="FFD00000"/>
          <x14:colorLow rgb="FFD00000"/>
          <x14:sparklines>
            <x14:sparkline>
              <xm:f>'2.5 Data Cleaning'!L26:N26</xm:f>
              <xm:sqref>D32</xm:sqref>
            </x14:sparkline>
          </x14:sparklines>
        </x14:sparklineGroup>
        <x14:sparklineGroup displayEmptyCellsAs="gap" xr2:uid="{C997FD9B-952F-4401-8677-3367FDDAB468}">
          <x14:colorSeries rgb="FF376092"/>
          <x14:colorNegative rgb="FFD00000"/>
          <x14:colorAxis rgb="FF000000"/>
          <x14:colorMarkers rgb="FFD00000"/>
          <x14:colorFirst rgb="FFD00000"/>
          <x14:colorLast rgb="FFD00000"/>
          <x14:colorHigh rgb="FFD00000"/>
          <x14:colorLow rgb="FFD00000"/>
          <x14:sparklines>
            <x14:sparkline>
              <xm:f>'2.5 Data Cleaning'!O25:Q25</xm:f>
              <xm:sqref>E31</xm:sqref>
            </x14:sparkline>
          </x14:sparklines>
        </x14:sparklineGroup>
        <x14:sparklineGroup displayEmptyCellsAs="gap" xr2:uid="{D03ADAB9-F263-4556-98DC-14DFB92B450E}">
          <x14:colorSeries rgb="FF376092"/>
          <x14:colorNegative rgb="FFD00000"/>
          <x14:colorAxis rgb="FF000000"/>
          <x14:colorMarkers rgb="FFD00000"/>
          <x14:colorFirst rgb="FFD00000"/>
          <x14:colorLast rgb="FFD00000"/>
          <x14:colorHigh rgb="FFD00000"/>
          <x14:colorLow rgb="FFD00000"/>
          <x14:sparklines>
            <x14:sparkline>
              <xm:f>'2.5 Data Cleaning'!L25:N25</xm:f>
              <xm:sqref>D31</xm:sqref>
            </x14:sparkline>
          </x14:sparklines>
        </x14:sparklineGroup>
        <x14:sparklineGroup displayEmptyCellsAs="gap" xr2:uid="{36D48164-1416-405F-A725-58F202B4794E}">
          <x14:colorSeries rgb="FF376092"/>
          <x14:colorNegative rgb="FFD00000"/>
          <x14:colorAxis rgb="FF000000"/>
          <x14:colorMarkers rgb="FFD00000"/>
          <x14:colorFirst rgb="FFD00000"/>
          <x14:colorLast rgb="FFD00000"/>
          <x14:colorHigh rgb="FFD00000"/>
          <x14:colorLow rgb="FFD00000"/>
          <x14:sparklines>
            <x14:sparkline>
              <xm:f>'2.5 Data Cleaning'!O24:Q24</xm:f>
              <xm:sqref>E30</xm:sqref>
            </x14:sparkline>
          </x14:sparklines>
        </x14:sparklineGroup>
        <x14:sparklineGroup displayEmptyCellsAs="gap" xr2:uid="{76A6FEB3-37D9-4620-B281-954B7132A993}">
          <x14:colorSeries rgb="FF376092"/>
          <x14:colorNegative rgb="FFD00000"/>
          <x14:colorAxis rgb="FF000000"/>
          <x14:colorMarkers rgb="FFD00000"/>
          <x14:colorFirst rgb="FFD00000"/>
          <x14:colorLast rgb="FFD00000"/>
          <x14:colorHigh rgb="FFD00000"/>
          <x14:colorLow rgb="FFD00000"/>
          <x14:sparklines>
            <x14:sparkline>
              <xm:f>'2.5 Data Cleaning'!L24:N24</xm:f>
              <xm:sqref>D30</xm:sqref>
            </x14:sparkline>
          </x14:sparklines>
        </x14:sparklineGroup>
        <x14:sparklineGroup displayEmptyCellsAs="gap" xr2:uid="{024CBACC-6765-40D2-9307-3DA72E718026}">
          <x14:colorSeries rgb="FF376092"/>
          <x14:colorNegative rgb="FFD00000"/>
          <x14:colorAxis rgb="FF000000"/>
          <x14:colorMarkers rgb="FFD00000"/>
          <x14:colorFirst rgb="FFD00000"/>
          <x14:colorLast rgb="FFD00000"/>
          <x14:colorHigh rgb="FFD00000"/>
          <x14:colorLow rgb="FFD00000"/>
          <x14:sparklines>
            <x14:sparkline>
              <xm:f>'2.5 Data Cleaning'!O23:Q23</xm:f>
              <xm:sqref>E29</xm:sqref>
            </x14:sparkline>
          </x14:sparklines>
        </x14:sparklineGroup>
        <x14:sparklineGroup displayEmptyCellsAs="gap" xr2:uid="{4FB7071D-9C63-44A9-B6A3-D94C92B28605}">
          <x14:colorSeries rgb="FF376092"/>
          <x14:colorNegative rgb="FFD00000"/>
          <x14:colorAxis rgb="FF000000"/>
          <x14:colorMarkers rgb="FFD00000"/>
          <x14:colorFirst rgb="FFD00000"/>
          <x14:colorLast rgb="FFD00000"/>
          <x14:colorHigh rgb="FFD00000"/>
          <x14:colorLow rgb="FFD00000"/>
          <x14:sparklines>
            <x14:sparkline>
              <xm:f>'2.5 Data Cleaning'!L23:N23</xm:f>
              <xm:sqref>D29</xm:sqref>
            </x14:sparkline>
          </x14:sparklines>
        </x14:sparklineGroup>
        <x14:sparklineGroup displayEmptyCellsAs="gap" xr2:uid="{E36860BF-0D45-44A2-906C-3CCFFEC25DCE}">
          <x14:colorSeries rgb="FF376092"/>
          <x14:colorNegative rgb="FFD00000"/>
          <x14:colorAxis rgb="FF000000"/>
          <x14:colorMarkers rgb="FFD00000"/>
          <x14:colorFirst rgb="FFD00000"/>
          <x14:colorLast rgb="FFD00000"/>
          <x14:colorHigh rgb="FFD00000"/>
          <x14:colorLow rgb="FFD00000"/>
          <x14:sparklines>
            <x14:sparkline>
              <xm:f>'2.5 Data Cleaning'!O22:Q22</xm:f>
              <xm:sqref>E28</xm:sqref>
            </x14:sparkline>
          </x14:sparklines>
        </x14:sparklineGroup>
        <x14:sparklineGroup displayEmptyCellsAs="gap" xr2:uid="{9E31DDDC-7236-40C7-BCEB-E3C2B24889C2}">
          <x14:colorSeries rgb="FF376092"/>
          <x14:colorNegative rgb="FFD00000"/>
          <x14:colorAxis rgb="FF000000"/>
          <x14:colorMarkers rgb="FFD00000"/>
          <x14:colorFirst rgb="FFD00000"/>
          <x14:colorLast rgb="FFD00000"/>
          <x14:colorHigh rgb="FFD00000"/>
          <x14:colorLow rgb="FFD00000"/>
          <x14:sparklines>
            <x14:sparkline>
              <xm:f>'2.5 Data Cleaning'!L22:N22</xm:f>
              <xm:sqref>D28</xm:sqref>
            </x14:sparkline>
          </x14:sparklines>
        </x14:sparklineGroup>
        <x14:sparklineGroup displayEmptyCellsAs="gap" xr2:uid="{BD52D136-632C-4DE8-872F-FF4449D4EF79}">
          <x14:colorSeries rgb="FF376092"/>
          <x14:colorNegative rgb="FFD00000"/>
          <x14:colorAxis rgb="FF000000"/>
          <x14:colorMarkers rgb="FFD00000"/>
          <x14:colorFirst rgb="FFD00000"/>
          <x14:colorLast rgb="FFD00000"/>
          <x14:colorHigh rgb="FFD00000"/>
          <x14:colorLow rgb="FFD00000"/>
          <x14:sparklines>
            <x14:sparkline>
              <xm:f>'2.5 Data Cleaning'!O21:Q21</xm:f>
              <xm:sqref>E27</xm:sqref>
            </x14:sparkline>
          </x14:sparklines>
        </x14:sparklineGroup>
        <x14:sparklineGroup displayEmptyCellsAs="gap" xr2:uid="{87A1A034-6DA5-405A-B8EC-121F34E0C713}">
          <x14:colorSeries rgb="FF376092"/>
          <x14:colorNegative rgb="FFD00000"/>
          <x14:colorAxis rgb="FF000000"/>
          <x14:colorMarkers rgb="FFD00000"/>
          <x14:colorFirst rgb="FFD00000"/>
          <x14:colorLast rgb="FFD00000"/>
          <x14:colorHigh rgb="FFD00000"/>
          <x14:colorLow rgb="FFD00000"/>
          <x14:sparklines>
            <x14:sparkline>
              <xm:f>'2.5 Data Cleaning'!L21:N21</xm:f>
              <xm:sqref>D27</xm:sqref>
            </x14:sparkline>
          </x14:sparklines>
        </x14:sparklineGroup>
        <x14:sparklineGroup displayEmptyCellsAs="gap" xr2:uid="{C7D32753-7E71-4A61-9F9D-D54F0E9EB32E}">
          <x14:colorSeries rgb="FF376092"/>
          <x14:colorNegative rgb="FFD00000"/>
          <x14:colorAxis rgb="FF000000"/>
          <x14:colorMarkers rgb="FFD00000"/>
          <x14:colorFirst rgb="FFD00000"/>
          <x14:colorLast rgb="FFD00000"/>
          <x14:colorHigh rgb="FFD00000"/>
          <x14:colorLow rgb="FFD00000"/>
          <x14:sparklines>
            <x14:sparkline>
              <xm:f>'2.5 Data Cleaning'!O20:Q20</xm:f>
              <xm:sqref>E26</xm:sqref>
            </x14:sparkline>
          </x14:sparklines>
        </x14:sparklineGroup>
        <x14:sparklineGroup displayEmptyCellsAs="gap" xr2:uid="{62222D2A-C7C2-4E00-A5FE-511F1FABDA98}">
          <x14:colorSeries rgb="FF376092"/>
          <x14:colorNegative rgb="FFD00000"/>
          <x14:colorAxis rgb="FF000000"/>
          <x14:colorMarkers rgb="FFD00000"/>
          <x14:colorFirst rgb="FFD00000"/>
          <x14:colorLast rgb="FFD00000"/>
          <x14:colorHigh rgb="FFD00000"/>
          <x14:colorLow rgb="FFD00000"/>
          <x14:sparklines>
            <x14:sparkline>
              <xm:f>'2.5 Data Cleaning'!L20:N20</xm:f>
              <xm:sqref>D26</xm:sqref>
            </x14:sparkline>
          </x14:sparklines>
        </x14:sparklineGroup>
        <x14:sparklineGroup displayEmptyCellsAs="gap" xr2:uid="{CEC3131D-F718-4E79-9715-C9A489E6B49E}">
          <x14:colorSeries rgb="FF376092"/>
          <x14:colorNegative rgb="FFD00000"/>
          <x14:colorAxis rgb="FF000000"/>
          <x14:colorMarkers rgb="FFD00000"/>
          <x14:colorFirst rgb="FFD00000"/>
          <x14:colorLast rgb="FFD00000"/>
          <x14:colorHigh rgb="FFD00000"/>
          <x14:colorLow rgb="FFD00000"/>
          <x14:sparklines>
            <x14:sparkline>
              <xm:f>'2.5 Data Cleaning'!O19:Q19</xm:f>
              <xm:sqref>E25</xm:sqref>
            </x14:sparkline>
          </x14:sparklines>
        </x14:sparklineGroup>
        <x14:sparklineGroup displayEmptyCellsAs="gap" xr2:uid="{82441BB9-B2EE-444D-B024-A4B08977DBF6}">
          <x14:colorSeries rgb="FF376092"/>
          <x14:colorNegative rgb="FFD00000"/>
          <x14:colorAxis rgb="FF000000"/>
          <x14:colorMarkers rgb="FFD00000"/>
          <x14:colorFirst rgb="FFD00000"/>
          <x14:colorLast rgb="FFD00000"/>
          <x14:colorHigh rgb="FFD00000"/>
          <x14:colorLow rgb="FFD00000"/>
          <x14:sparklines>
            <x14:sparkline>
              <xm:f>'2.5 Data Cleaning'!L19:N19</xm:f>
              <xm:sqref>D25</xm:sqref>
            </x14:sparkline>
          </x14:sparklines>
        </x14:sparklineGroup>
        <x14:sparklineGroup displayEmptyCellsAs="gap" xr2:uid="{8CF008BD-AF84-4D70-BB90-87ECADFD42B2}">
          <x14:colorSeries rgb="FF376092"/>
          <x14:colorNegative rgb="FFD00000"/>
          <x14:colorAxis rgb="FF000000"/>
          <x14:colorMarkers rgb="FFD00000"/>
          <x14:colorFirst rgb="FFD00000"/>
          <x14:colorLast rgb="FFD00000"/>
          <x14:colorHigh rgb="FFD00000"/>
          <x14:colorLow rgb="FFD00000"/>
          <x14:sparklines>
            <x14:sparkline>
              <xm:f>'2.5 Data Cleaning'!O18:Q18</xm:f>
              <xm:sqref>E24</xm:sqref>
            </x14:sparkline>
          </x14:sparklines>
        </x14:sparklineGroup>
        <x14:sparklineGroup displayEmptyCellsAs="gap" xr2:uid="{8260764D-1296-46D4-A4DD-B916028361E1}">
          <x14:colorSeries rgb="FF376092"/>
          <x14:colorNegative rgb="FFD00000"/>
          <x14:colorAxis rgb="FF000000"/>
          <x14:colorMarkers rgb="FFD00000"/>
          <x14:colorFirst rgb="FFD00000"/>
          <x14:colorLast rgb="FFD00000"/>
          <x14:colorHigh rgb="FFD00000"/>
          <x14:colorLow rgb="FFD00000"/>
          <x14:sparklines>
            <x14:sparkline>
              <xm:f>'2.5 Data Cleaning'!L18:N18</xm:f>
              <xm:sqref>D24</xm:sqref>
            </x14:sparkline>
          </x14:sparklines>
        </x14:sparklineGroup>
        <x14:sparklineGroup displayEmptyCellsAs="gap" xr2:uid="{390B25E0-D3D9-454C-83FB-853E8F41E067}">
          <x14:colorSeries rgb="FF376092"/>
          <x14:colorNegative rgb="FFD00000"/>
          <x14:colorAxis rgb="FF000000"/>
          <x14:colorMarkers rgb="FFD00000"/>
          <x14:colorFirst rgb="FFD00000"/>
          <x14:colorLast rgb="FFD00000"/>
          <x14:colorHigh rgb="FFD00000"/>
          <x14:colorLow rgb="FFD00000"/>
          <x14:sparklines>
            <x14:sparkline>
              <xm:f>'2.5 Data Cleaning'!O17:Q17</xm:f>
              <xm:sqref>E23</xm:sqref>
            </x14:sparkline>
          </x14:sparklines>
        </x14:sparklineGroup>
        <x14:sparklineGroup displayEmptyCellsAs="gap" xr2:uid="{D8BBD894-5602-49B3-8AF7-1393FFB85054}">
          <x14:colorSeries rgb="FF376092"/>
          <x14:colorNegative rgb="FFD00000"/>
          <x14:colorAxis rgb="FF000000"/>
          <x14:colorMarkers rgb="FFD00000"/>
          <x14:colorFirst rgb="FFD00000"/>
          <x14:colorLast rgb="FFD00000"/>
          <x14:colorHigh rgb="FFD00000"/>
          <x14:colorLow rgb="FFD00000"/>
          <x14:sparklines>
            <x14:sparkline>
              <xm:f>'2.5 Data Cleaning'!L17:N17</xm:f>
              <xm:sqref>D23</xm:sqref>
            </x14:sparkline>
          </x14:sparklines>
        </x14:sparklineGroup>
        <x14:sparklineGroup displayEmptyCellsAs="gap" xr2:uid="{EE6384A6-6095-4005-8C95-794C5731B3DF}">
          <x14:colorSeries rgb="FF376092"/>
          <x14:colorNegative rgb="FFD00000"/>
          <x14:colorAxis rgb="FF000000"/>
          <x14:colorMarkers rgb="FFD00000"/>
          <x14:colorFirst rgb="FFD00000"/>
          <x14:colorLast rgb="FFD00000"/>
          <x14:colorHigh rgb="FFD00000"/>
          <x14:colorLow rgb="FFD00000"/>
          <x14:sparklines>
            <x14:sparkline>
              <xm:f>'2.5 Data Cleaning'!O16:Q16</xm:f>
              <xm:sqref>E22</xm:sqref>
            </x14:sparkline>
          </x14:sparklines>
        </x14:sparklineGroup>
        <x14:sparklineGroup displayEmptyCellsAs="gap" xr2:uid="{1DBDA8D4-01A2-4350-AB4A-A2A2A611AA3B}">
          <x14:colorSeries rgb="FF376092"/>
          <x14:colorNegative rgb="FFD00000"/>
          <x14:colorAxis rgb="FF000000"/>
          <x14:colorMarkers rgb="FFD00000"/>
          <x14:colorFirst rgb="FFD00000"/>
          <x14:colorLast rgb="FFD00000"/>
          <x14:colorHigh rgb="FFD00000"/>
          <x14:colorLow rgb="FFD00000"/>
          <x14:sparklines>
            <x14:sparkline>
              <xm:f>'2.5 Data Cleaning'!L16:N16</xm:f>
              <xm:sqref>D22</xm:sqref>
            </x14:sparkline>
          </x14:sparklines>
        </x14:sparklineGroup>
        <x14:sparklineGroup displayEmptyCellsAs="gap" xr2:uid="{C3D5756D-C24E-4EF0-A243-7645B76F27C8}">
          <x14:colorSeries rgb="FF376092"/>
          <x14:colorNegative rgb="FFD00000"/>
          <x14:colorAxis rgb="FF000000"/>
          <x14:colorMarkers rgb="FFD00000"/>
          <x14:colorFirst rgb="FFD00000"/>
          <x14:colorLast rgb="FFD00000"/>
          <x14:colorHigh rgb="FFD00000"/>
          <x14:colorLow rgb="FFD00000"/>
          <x14:sparklines>
            <x14:sparkline>
              <xm:f>'2.5 Data Cleaning'!O15:Q15</xm:f>
              <xm:sqref>E21</xm:sqref>
            </x14:sparkline>
          </x14:sparklines>
        </x14:sparklineGroup>
        <x14:sparklineGroup displayEmptyCellsAs="gap" xr2:uid="{96D1EAFB-1E90-4560-8AC7-9CEEE725CEDF}">
          <x14:colorSeries rgb="FF376092"/>
          <x14:colorNegative rgb="FFD00000"/>
          <x14:colorAxis rgb="FF000000"/>
          <x14:colorMarkers rgb="FFD00000"/>
          <x14:colorFirst rgb="FFD00000"/>
          <x14:colorLast rgb="FFD00000"/>
          <x14:colorHigh rgb="FFD00000"/>
          <x14:colorLow rgb="FFD00000"/>
          <x14:sparklines>
            <x14:sparkline>
              <xm:f>'2.5 Data Cleaning'!L15:N15</xm:f>
              <xm:sqref>D21</xm:sqref>
            </x14:sparkline>
          </x14:sparklines>
        </x14:sparklineGroup>
        <x14:sparklineGroup displayEmptyCellsAs="gap" xr2:uid="{1B1EE04D-24BB-4550-A07A-CB5251728015}">
          <x14:colorSeries rgb="FF376092"/>
          <x14:colorNegative rgb="FFD00000"/>
          <x14:colorAxis rgb="FF000000"/>
          <x14:colorMarkers rgb="FFD00000"/>
          <x14:colorFirst rgb="FFD00000"/>
          <x14:colorLast rgb="FFD00000"/>
          <x14:colorHigh rgb="FFD00000"/>
          <x14:colorLow rgb="FFD00000"/>
          <x14:sparklines>
            <x14:sparkline>
              <xm:f>'2.5 Data Cleaning'!O14:Q14</xm:f>
              <xm:sqref>E20</xm:sqref>
            </x14:sparkline>
          </x14:sparklines>
        </x14:sparklineGroup>
        <x14:sparklineGroup displayEmptyCellsAs="gap" xr2:uid="{AA7D5859-14F3-43C4-B0F8-1A4B581D288C}">
          <x14:colorSeries rgb="FF376092"/>
          <x14:colorNegative rgb="FFD00000"/>
          <x14:colorAxis rgb="FF000000"/>
          <x14:colorMarkers rgb="FFD00000"/>
          <x14:colorFirst rgb="FFD00000"/>
          <x14:colorLast rgb="FFD00000"/>
          <x14:colorHigh rgb="FFD00000"/>
          <x14:colorLow rgb="FFD00000"/>
          <x14:sparklines>
            <x14:sparkline>
              <xm:f>'2.5 Data Cleaning'!L14:N14</xm:f>
              <xm:sqref>D20</xm:sqref>
            </x14:sparkline>
          </x14:sparklines>
        </x14:sparklineGroup>
        <x14:sparklineGroup displayEmptyCellsAs="gap" xr2:uid="{5B9A15EA-7B17-48DD-BAED-5EF61A4F471B}">
          <x14:colorSeries rgb="FF376092"/>
          <x14:colorNegative rgb="FFD00000"/>
          <x14:colorAxis rgb="FF000000"/>
          <x14:colorMarkers rgb="FFD00000"/>
          <x14:colorFirst rgb="FFD00000"/>
          <x14:colorLast rgb="FFD00000"/>
          <x14:colorHigh rgb="FFD00000"/>
          <x14:colorLow rgb="FFD00000"/>
          <x14:sparklines>
            <x14:sparkline>
              <xm:f>'2.5 Data Cleaning'!O13:Q13</xm:f>
              <xm:sqref>E19</xm:sqref>
            </x14:sparkline>
          </x14:sparklines>
        </x14:sparklineGroup>
        <x14:sparklineGroup displayEmptyCellsAs="gap" xr2:uid="{4246EE88-40AD-4802-AAC6-DCC93F276A8D}">
          <x14:colorSeries rgb="FF376092"/>
          <x14:colorNegative rgb="FFD00000"/>
          <x14:colorAxis rgb="FF000000"/>
          <x14:colorMarkers rgb="FFD00000"/>
          <x14:colorFirst rgb="FFD00000"/>
          <x14:colorLast rgb="FFD00000"/>
          <x14:colorHigh rgb="FFD00000"/>
          <x14:colorLow rgb="FFD00000"/>
          <x14:sparklines>
            <x14:sparkline>
              <xm:f>'2.5 Data Cleaning'!L13:N13</xm:f>
              <xm:sqref>D19</xm:sqref>
            </x14:sparkline>
          </x14:sparklines>
        </x14:sparklineGroup>
        <x14:sparklineGroup displayEmptyCellsAs="gap" xr2:uid="{915090C3-6F6B-47C9-B940-525BE64D455C}">
          <x14:colorSeries rgb="FF376092"/>
          <x14:colorNegative rgb="FFD00000"/>
          <x14:colorAxis rgb="FF000000"/>
          <x14:colorMarkers rgb="FFD00000"/>
          <x14:colorFirst rgb="FFD00000"/>
          <x14:colorLast rgb="FFD00000"/>
          <x14:colorHigh rgb="FFD00000"/>
          <x14:colorLow rgb="FFD00000"/>
          <x14:sparklines>
            <x14:sparkline>
              <xm:f>'2.5 Data Cleaning'!O12:Q12</xm:f>
              <xm:sqref>E18</xm:sqref>
            </x14:sparkline>
          </x14:sparklines>
        </x14:sparklineGroup>
        <x14:sparklineGroup displayEmptyCellsAs="gap" xr2:uid="{2CE24641-5949-4DD8-AD2E-68C154A6C14D}">
          <x14:colorSeries rgb="FF376092"/>
          <x14:colorNegative rgb="FFD00000"/>
          <x14:colorAxis rgb="FF000000"/>
          <x14:colorMarkers rgb="FFD00000"/>
          <x14:colorFirst rgb="FFD00000"/>
          <x14:colorLast rgb="FFD00000"/>
          <x14:colorHigh rgb="FFD00000"/>
          <x14:colorLow rgb="FFD00000"/>
          <x14:sparklines>
            <x14:sparkline>
              <xm:f>'2.5 Data Cleaning'!L12:N12</xm:f>
              <xm:sqref>D18</xm:sqref>
            </x14:sparkline>
          </x14:sparklines>
        </x14:sparklineGroup>
        <x14:sparklineGroup displayEmptyCellsAs="gap" xr2:uid="{2FA23FF8-7DDF-4391-904B-65CBBE8746F0}">
          <x14:colorSeries rgb="FF376092"/>
          <x14:colorNegative rgb="FFD00000"/>
          <x14:colorAxis rgb="FF000000"/>
          <x14:colorMarkers rgb="FFD00000"/>
          <x14:colorFirst rgb="FFD00000"/>
          <x14:colorLast rgb="FFD00000"/>
          <x14:colorHigh rgb="FFD00000"/>
          <x14:colorLow rgb="FFD00000"/>
          <x14:sparklines>
            <x14:sparkline>
              <xm:f>'2.5 Data Cleaning'!O11:Q11</xm:f>
              <xm:sqref>E17</xm:sqref>
            </x14:sparkline>
          </x14:sparklines>
        </x14:sparklineGroup>
        <x14:sparklineGroup displayEmptyCellsAs="gap" xr2:uid="{AEEC24E9-338E-4CC8-ACEB-3A7AB66C8B0B}">
          <x14:colorSeries rgb="FF376092"/>
          <x14:colorNegative rgb="FFD00000"/>
          <x14:colorAxis rgb="FF000000"/>
          <x14:colorMarkers rgb="FFD00000"/>
          <x14:colorFirst rgb="FFD00000"/>
          <x14:colorLast rgb="FFD00000"/>
          <x14:colorHigh rgb="FFD00000"/>
          <x14:colorLow rgb="FFD00000"/>
          <x14:sparklines>
            <x14:sparkline>
              <xm:f>'2.5 Data Cleaning'!L11:N11</xm:f>
              <xm:sqref>D17</xm:sqref>
            </x14:sparkline>
          </x14:sparklines>
        </x14:sparklineGroup>
        <x14:sparklineGroup displayEmptyCellsAs="gap" xr2:uid="{FED35584-4027-4643-9E0B-E621F80F3998}">
          <x14:colorSeries rgb="FF376092"/>
          <x14:colorNegative rgb="FFD00000"/>
          <x14:colorAxis rgb="FF000000"/>
          <x14:colorMarkers rgb="FFD00000"/>
          <x14:colorFirst rgb="FFD00000"/>
          <x14:colorLast rgb="FFD00000"/>
          <x14:colorHigh rgb="FFD00000"/>
          <x14:colorLow rgb="FFD00000"/>
          <x14:sparklines>
            <x14:sparkline>
              <xm:f>'2.5 Data Cleaning'!O10:Q10</xm:f>
              <xm:sqref>E16</xm:sqref>
            </x14:sparkline>
          </x14:sparklines>
        </x14:sparklineGroup>
        <x14:sparklineGroup displayEmptyCellsAs="gap" xr2:uid="{160601CE-ABCC-4F39-86E7-0B6A6291605F}">
          <x14:colorSeries rgb="FF376092"/>
          <x14:colorNegative rgb="FFD00000"/>
          <x14:colorAxis rgb="FF000000"/>
          <x14:colorMarkers rgb="FFD00000"/>
          <x14:colorFirst rgb="FFD00000"/>
          <x14:colorLast rgb="FFD00000"/>
          <x14:colorHigh rgb="FFD00000"/>
          <x14:colorLow rgb="FFD00000"/>
          <x14:sparklines>
            <x14:sparkline>
              <xm:f>'2.5 Data Cleaning'!L10:N10</xm:f>
              <xm:sqref>D16</xm:sqref>
            </x14:sparkline>
          </x14:sparklines>
        </x14:sparklineGroup>
        <x14:sparklineGroup displayEmptyCellsAs="gap" xr2:uid="{633D5E96-0B05-450C-8032-3CB34B9341C0}">
          <x14:colorSeries rgb="FF376092"/>
          <x14:colorNegative rgb="FFD00000"/>
          <x14:colorAxis rgb="FF000000"/>
          <x14:colorMarkers rgb="FFD00000"/>
          <x14:colorFirst rgb="FFD00000"/>
          <x14:colorLast rgb="FFD00000"/>
          <x14:colorHigh rgb="FFD00000"/>
          <x14:colorLow rgb="FFD00000"/>
          <x14:sparklines>
            <x14:sparkline>
              <xm:f>'2.5 Data Cleaning'!O9:Q9</xm:f>
              <xm:sqref>E15</xm:sqref>
            </x14:sparkline>
          </x14:sparklines>
        </x14:sparklineGroup>
        <x14:sparklineGroup displayEmptyCellsAs="gap" xr2:uid="{230FF5C8-4AF2-4482-A679-7C782E7FD298}">
          <x14:colorSeries rgb="FF376092"/>
          <x14:colorNegative rgb="FFD00000"/>
          <x14:colorAxis rgb="FF000000"/>
          <x14:colorMarkers rgb="FFD00000"/>
          <x14:colorFirst rgb="FFD00000"/>
          <x14:colorLast rgb="FFD00000"/>
          <x14:colorHigh rgb="FFD00000"/>
          <x14:colorLow rgb="FFD00000"/>
          <x14:sparklines>
            <x14:sparkline>
              <xm:f>'2.5 Data Cleaning'!L9:N9</xm:f>
              <xm:sqref>D15</xm:sqref>
            </x14:sparkline>
          </x14:sparklines>
        </x14:sparklineGroup>
        <x14:sparklineGroup displayEmptyCellsAs="gap" xr2:uid="{A839FF8E-7BE6-4EFC-BF7B-CFA9B0B9A180}">
          <x14:colorSeries rgb="FF376092"/>
          <x14:colorNegative rgb="FFD00000"/>
          <x14:colorAxis rgb="FF000000"/>
          <x14:colorMarkers rgb="FFD00000"/>
          <x14:colorFirst rgb="FFD00000"/>
          <x14:colorLast rgb="FFD00000"/>
          <x14:colorHigh rgb="FFD00000"/>
          <x14:colorLow rgb="FFD00000"/>
          <x14:sparklines>
            <x14:sparkline>
              <xm:f>'2.5 Data Cleaning'!O8:Q8</xm:f>
              <xm:sqref>E14</xm:sqref>
            </x14:sparkline>
          </x14:sparklines>
        </x14:sparklineGroup>
        <x14:sparklineGroup displayEmptyCellsAs="gap" xr2:uid="{D3F45462-D6F3-46FE-8AF8-3BB8F92C64BF}">
          <x14:colorSeries rgb="FF376092"/>
          <x14:colorNegative rgb="FFD00000"/>
          <x14:colorAxis rgb="FF000000"/>
          <x14:colorMarkers rgb="FFD00000"/>
          <x14:colorFirst rgb="FFD00000"/>
          <x14:colorLast rgb="FFD00000"/>
          <x14:colorHigh rgb="FFD00000"/>
          <x14:colorLow rgb="FFD00000"/>
          <x14:sparklines>
            <x14:sparkline>
              <xm:f>'2.5 Data Cleaning'!L8:N8</xm:f>
              <xm:sqref>D14</xm:sqref>
            </x14:sparkline>
          </x14:sparklines>
        </x14:sparklineGroup>
        <x14:sparklineGroup displayEmptyCellsAs="gap" xr2:uid="{2B32FF06-2FE7-40F6-97F0-C2211270F7B8}">
          <x14:colorSeries rgb="FF376092"/>
          <x14:colorNegative rgb="FFD00000"/>
          <x14:colorAxis rgb="FF000000"/>
          <x14:colorMarkers rgb="FFD00000"/>
          <x14:colorFirst rgb="FFD00000"/>
          <x14:colorLast rgb="FFD00000"/>
          <x14:colorHigh rgb="FFD00000"/>
          <x14:colorLow rgb="FFD00000"/>
          <x14:sparklines>
            <x14:sparkline>
              <xm:f>'2.5 Data Cleaning'!O7:Q7</xm:f>
              <xm:sqref>E13</xm:sqref>
            </x14:sparkline>
          </x14:sparklines>
        </x14:sparklineGroup>
        <x14:sparklineGroup displayEmptyCellsAs="gap" xr2:uid="{0154A5C3-0BDC-4202-BCAF-4539915D5F36}">
          <x14:colorSeries rgb="FF376092"/>
          <x14:colorNegative rgb="FFD00000"/>
          <x14:colorAxis rgb="FF000000"/>
          <x14:colorMarkers rgb="FFD00000"/>
          <x14:colorFirst rgb="FFD00000"/>
          <x14:colorLast rgb="FFD00000"/>
          <x14:colorHigh rgb="FFD00000"/>
          <x14:colorLow rgb="FFD00000"/>
          <x14:sparklines>
            <x14:sparkline>
              <xm:f>'2.5 Data Cleaning'!L7:N7</xm:f>
              <xm:sqref>D13</xm:sqref>
            </x14:sparkline>
          </x14:sparklines>
        </x14:sparklineGroup>
        <x14:sparklineGroup displayEmptyCellsAs="gap" xr2:uid="{02323240-84EC-457F-8FD0-9387D9912F8B}">
          <x14:colorSeries rgb="FF376092"/>
          <x14:colorNegative rgb="FFD00000"/>
          <x14:colorAxis rgb="FF000000"/>
          <x14:colorMarkers rgb="FFD00000"/>
          <x14:colorFirst rgb="FFD00000"/>
          <x14:colorLast rgb="FFD00000"/>
          <x14:colorHigh rgb="FFD00000"/>
          <x14:colorLow rgb="FFD00000"/>
          <x14:sparklines>
            <x14:sparkline>
              <xm:f>'2.5 Data Cleaning'!O6:Q6</xm:f>
              <xm:sqref>E12</xm:sqref>
            </x14:sparkline>
          </x14:sparklines>
        </x14:sparklineGroup>
        <x14:sparklineGroup displayEmptyCellsAs="gap" xr2:uid="{C2CDEE00-F8CE-4002-96AB-25E19FEA194A}">
          <x14:colorSeries rgb="FF376092"/>
          <x14:colorNegative rgb="FFD00000"/>
          <x14:colorAxis rgb="FF000000"/>
          <x14:colorMarkers rgb="FFD00000"/>
          <x14:colorFirst rgb="FFD00000"/>
          <x14:colorLast rgb="FFD00000"/>
          <x14:colorHigh rgb="FFD00000"/>
          <x14:colorLow rgb="FFD00000"/>
          <x14:sparklines>
            <x14:sparkline>
              <xm:f>'2.5 Data Cleaning'!L6:N6</xm:f>
              <xm:sqref>D12</xm:sqref>
            </x14:sparkline>
          </x14:sparklines>
        </x14:sparklineGroup>
        <x14:sparklineGroup displayEmptyCellsAs="gap" xr2:uid="{1AF3E8A9-78CF-40E5-9286-6C13A41BB96B}">
          <x14:colorSeries rgb="FF376092"/>
          <x14:colorNegative rgb="FFD00000"/>
          <x14:colorAxis rgb="FF000000"/>
          <x14:colorMarkers rgb="FFD00000"/>
          <x14:colorFirst rgb="FFD00000"/>
          <x14:colorLast rgb="FFD00000"/>
          <x14:colorHigh rgb="FFD00000"/>
          <x14:colorLow rgb="FFD00000"/>
          <x14:sparklines>
            <x14:sparkline>
              <xm:f>'2.5 Data Cleaning'!O5:Q5</xm:f>
              <xm:sqref>E11</xm:sqref>
            </x14:sparkline>
          </x14:sparklines>
        </x14:sparklineGroup>
        <x14:sparklineGroup displayEmptyCellsAs="gap" xr2:uid="{0BFCE754-C800-47EB-9C1D-D3088A9BD5A7}">
          <x14:colorSeries rgb="FF376092"/>
          <x14:colorNegative rgb="FFD00000"/>
          <x14:colorAxis rgb="FF000000"/>
          <x14:colorMarkers rgb="FFD00000"/>
          <x14:colorFirst rgb="FFD00000"/>
          <x14:colorLast rgb="FFD00000"/>
          <x14:colorHigh rgb="FFD00000"/>
          <x14:colorLow rgb="FFD00000"/>
          <x14:sparklines>
            <x14:sparkline>
              <xm:f>'2.5 Data Cleaning'!L5:N5</xm:f>
              <xm:sqref>D11</xm:sqref>
            </x14:sparkline>
          </x14:sparklines>
        </x14:sparklineGroup>
        <x14:sparklineGroup displayEmptyCellsAs="gap" xr2:uid="{EA1AD981-2D1B-49CA-BA14-6014BEDFF7E5}">
          <x14:colorSeries rgb="FF376092"/>
          <x14:colorNegative rgb="FFD00000"/>
          <x14:colorAxis rgb="FF000000"/>
          <x14:colorMarkers rgb="FFD00000"/>
          <x14:colorFirst rgb="FFD00000"/>
          <x14:colorLast rgb="FFD00000"/>
          <x14:colorHigh rgb="FFD00000"/>
          <x14:colorLow rgb="FFD00000"/>
          <x14:sparklines>
            <x14:sparkline>
              <xm:f>'2.5 Data Cleaning'!O30:Q30</xm:f>
              <xm:sqref>E36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55A29-3CF2-4A0D-97FE-98828394BB64}">
  <dimension ref="A1:Q79"/>
  <sheetViews>
    <sheetView zoomScaleNormal="100" workbookViewId="0">
      <selection activeCell="B5" sqref="B5"/>
    </sheetView>
  </sheetViews>
  <sheetFormatPr defaultColWidth="8.88671875" defaultRowHeight="13.8" x14ac:dyDescent="0.25"/>
  <cols>
    <col min="1" max="1" width="8.88671875" style="1"/>
    <col min="2" max="2" width="34.6640625" style="1" bestFit="1" customWidth="1"/>
    <col min="3" max="3" width="8.88671875" style="1"/>
    <col min="4" max="4" width="9.33203125" style="1" bestFit="1" customWidth="1"/>
    <col min="5" max="5" width="15.109375" style="1" bestFit="1" customWidth="1"/>
    <col min="6" max="6" width="8.88671875" style="1"/>
    <col min="7" max="7" width="5.6640625" style="1" customWidth="1"/>
    <col min="8" max="8" width="18.33203125" style="1" customWidth="1"/>
    <col min="9" max="9" width="9.44140625" style="1" bestFit="1" customWidth="1"/>
    <col min="10" max="10" width="4.6640625" style="1" customWidth="1"/>
    <col min="11" max="11" width="8.88671875" style="1"/>
    <col min="12" max="14" width="10.6640625" style="1" bestFit="1" customWidth="1"/>
    <col min="15" max="17" width="10.44140625" style="1" bestFit="1" customWidth="1"/>
    <col min="18" max="16384" width="8.88671875" style="1"/>
  </cols>
  <sheetData>
    <row r="1" spans="1:17" x14ac:dyDescent="0.25">
      <c r="A1" s="2" t="s">
        <v>3</v>
      </c>
      <c r="B1" s="2" t="s">
        <v>70</v>
      </c>
      <c r="C1" s="2" t="s">
        <v>71</v>
      </c>
      <c r="D1" s="2" t="s">
        <v>72</v>
      </c>
      <c r="E1" s="2" t="s">
        <v>73</v>
      </c>
      <c r="H1" s="2" t="s">
        <v>74</v>
      </c>
      <c r="I1" s="2" t="s">
        <v>71</v>
      </c>
      <c r="L1" s="142" t="s">
        <v>75</v>
      </c>
      <c r="M1" s="142"/>
      <c r="N1" s="142"/>
      <c r="O1" s="142"/>
      <c r="P1" s="142"/>
      <c r="Q1" s="142"/>
    </row>
    <row r="2" spans="1:17" x14ac:dyDescent="0.25">
      <c r="A2" s="1" cm="1">
        <f t="array" ref="A2:A79">{1;"";"";2;"";"";3;"";"";4;"";"";5;"";"";6;"";"";7;"";"";8;"";"";9;"";"";10;"";"";11;"";"";12;"";"";13;"";"";14;"";"";15;"";"";16;"";"";17;"";"";18;"";"";19;"";"";20;"";"";21;"";"";22;"";"";23;"";"";24;"";"";25;"";"";26;"";""}</f>
        <v>1</v>
      </c>
      <c r="B2" s="1" t="str">
        <f>IF(_xlfn.XLOOKUP(A2,'Data Entry'!B:B,'Data Entry'!C:C,"",0,1)=0,"",_xlfn.XLOOKUP(A2,'Data Entry'!B:B,'Data Entry'!C:C,"",0,1))</f>
        <v>Uh, oh! Please complete the Setup!</v>
      </c>
      <c r="C2" s="1" t="str" cm="1">
        <f t="array" ref="C2">INDEX($I$1:$I$4,MATCH("Year "&amp;_xlfn.IFS(ISNUMBER(A2)=TRUE,1,AND(ISNUMBER(A2)=FALSE,ISNUMBER(A1)=TRUE),2,AND(ISNUMBER(A2)=FALSE,ISNUMBER(A1)=FALSE),3),$H$1:$H$4,0))</f>
        <v>Enter a Start Year</v>
      </c>
      <c r="D2" s="1">
        <f>_xlfn.XLOOKUP('2.5 Data Cleaning'!$B2,'Data Entry'!$C:$C,'Data Entry'!F:F,"",0,1)</f>
        <v>0</v>
      </c>
      <c r="E2" s="1">
        <f>_xlfn.XLOOKUP('2.5 Data Cleaning'!$B2,'Data Entry'!$C:$C,'Data Entry'!G:G,"",0,1)</f>
        <v>0</v>
      </c>
      <c r="H2" s="1" t="s">
        <v>62</v>
      </c>
      <c r="I2" s="1" t="str">
        <f>Setup!G21</f>
        <v>Enter a Start Year</v>
      </c>
      <c r="L2" s="139" t="s">
        <v>76</v>
      </c>
      <c r="M2" s="140"/>
      <c r="N2" s="140"/>
      <c r="O2" s="140"/>
      <c r="P2" s="140"/>
      <c r="Q2" s="141"/>
    </row>
    <row r="3" spans="1:17" x14ac:dyDescent="0.25">
      <c r="A3" s="1" t="str">
        <v/>
      </c>
      <c r="B3" s="1" t="str">
        <f>IF(_xlfn.XLOOKUP(A3,'Data Entry'!B:B,'Data Entry'!C:C,"",0,1)=0,"",_xlfn.XLOOKUP(A3,'Data Entry'!B:B,'Data Entry'!C:C,"",0,1))</f>
        <v/>
      </c>
      <c r="C3" s="1" t="str" cm="1">
        <f t="array" ref="C3">INDEX($I$1:$I$4,MATCH("Year "&amp;_xlfn.IFS(ISNUMBER(A3)=TRUE,1,AND(ISNUMBER(A3)=FALSE,ISNUMBER(A2)=TRUE),2,AND(ISNUMBER(A3)=FALSE,ISNUMBER(A2)=FALSE),3),$H$1:$H$4,0))</f>
        <v>Enter a Start Year</v>
      </c>
      <c r="D3" s="1">
        <f>_xlfn.XLOOKUP('2.5 Data Cleaning'!$B2,'Data Entry'!$C:$C,'Data Entry'!H:H,"",0,1)</f>
        <v>0</v>
      </c>
      <c r="E3" s="1">
        <f>_xlfn.XLOOKUP('2.5 Data Cleaning'!$B2,'Data Entry'!$C:$C,'Data Entry'!I:I,"",0,1)</f>
        <v>0</v>
      </c>
      <c r="H3" s="1" t="s">
        <v>63</v>
      </c>
      <c r="I3" s="1" t="str">
        <f>Setup!G22</f>
        <v>Enter a Start Year</v>
      </c>
      <c r="L3" s="10" t="s">
        <v>62</v>
      </c>
      <c r="M3" s="1" t="s">
        <v>63</v>
      </c>
      <c r="N3" s="1" t="s">
        <v>64</v>
      </c>
      <c r="O3" s="1" t="s">
        <v>62</v>
      </c>
      <c r="P3" s="1" t="s">
        <v>63</v>
      </c>
      <c r="Q3" s="7" t="s">
        <v>64</v>
      </c>
    </row>
    <row r="4" spans="1:17" x14ac:dyDescent="0.25">
      <c r="A4" s="1" t="str">
        <v/>
      </c>
      <c r="B4" s="1" t="str">
        <f>IF(_xlfn.XLOOKUP(A4,'Data Entry'!B:B,'Data Entry'!C:C,"",0,1)=0,"",_xlfn.XLOOKUP(A4,'Data Entry'!B:B,'Data Entry'!C:C,"",0,1))</f>
        <v/>
      </c>
      <c r="C4" s="1" t="str" cm="1">
        <f t="array" ref="C4">INDEX($I$1:$I$4,MATCH("Year "&amp;_xlfn.IFS(ISNUMBER(A4)=TRUE,1,AND(ISNUMBER(A4)=FALSE,ISNUMBER(A3)=TRUE),2,AND(ISNUMBER(A4)=FALSE,ISNUMBER(A3)=FALSE),3),$H$1:$H$4,0))</f>
        <v>Enter a Start Year</v>
      </c>
      <c r="D4" s="1">
        <f>_xlfn.XLOOKUP('2.5 Data Cleaning'!$B2,'Data Entry'!$C:$C,'Data Entry'!J:J,"",0,1)</f>
        <v>0</v>
      </c>
      <c r="E4" s="1">
        <f>_xlfn.XLOOKUP('2.5 Data Cleaning'!$B2,'Data Entry'!$C:$C,'Data Entry'!K:K,"",0,1)</f>
        <v>0</v>
      </c>
      <c r="H4" s="1" t="s">
        <v>64</v>
      </c>
      <c r="I4" s="1" t="str">
        <f>Setup!G23</f>
        <v>Enter a Start Year</v>
      </c>
      <c r="L4" s="10" t="s">
        <v>77</v>
      </c>
      <c r="M4" s="1" t="s">
        <v>77</v>
      </c>
      <c r="N4" s="1" t="s">
        <v>77</v>
      </c>
      <c r="O4" s="1" t="s">
        <v>78</v>
      </c>
      <c r="P4" s="1" t="s">
        <v>78</v>
      </c>
      <c r="Q4" s="7" t="s">
        <v>78</v>
      </c>
    </row>
    <row r="5" spans="1:17" x14ac:dyDescent="0.25">
      <c r="A5" s="1">
        <v>2</v>
      </c>
      <c r="B5" s="1" t="str">
        <f>IF(_xlfn.XLOOKUP(A5,'Data Entry'!B:B,'Data Entry'!C:C,"",0,1)=0,"",_xlfn.XLOOKUP(A5,'Data Entry'!B:B,'Data Entry'!C:C,"",0,1))</f>
        <v/>
      </c>
      <c r="C5" s="1" t="str" cm="1">
        <f t="array" ref="C5">INDEX($I$1:$I$4,MATCH("Year "&amp;_xlfn.IFS(ISNUMBER(A5)=TRUE,1,AND(ISNUMBER(A5)=FALSE,ISNUMBER(A4)=TRUE),2,AND(ISNUMBER(A5)=FALSE,ISNUMBER(A4)=FALSE),3),$H$1:$H$4,0))</f>
        <v>Enter a Start Year</v>
      </c>
      <c r="D5" s="1" t="str">
        <f>_xlfn.XLOOKUP('2.5 Data Cleaning'!$B5,'Data Entry'!$C:$C,'Data Entry'!F:F,"",0,1)</f>
        <v/>
      </c>
      <c r="E5" s="1" t="str">
        <f>_xlfn.XLOOKUP('2.5 Data Cleaning'!$B5,'Data Entry'!$C:$C,'Data Entry'!G:G,"",0,1)</f>
        <v/>
      </c>
      <c r="L5" s="10" t="str">
        <f>IF('Data Entry'!F11="","",'Data Entry'!F11)</f>
        <v/>
      </c>
      <c r="M5" s="1" t="str">
        <f>IF('Data Entry'!H11="","",'Data Entry'!H11)</f>
        <v/>
      </c>
      <c r="N5" s="1" t="str">
        <f>IF('Data Entry'!J11="","",'Data Entry'!J11)</f>
        <v/>
      </c>
      <c r="O5" s="1" t="str">
        <f>IF('Data Entry'!G11="","",'Data Entry'!G11)</f>
        <v/>
      </c>
      <c r="P5" s="1" t="str">
        <f>IF('Data Entry'!I11="","",'Data Entry'!I11)</f>
        <v/>
      </c>
      <c r="Q5" s="7" t="str">
        <f>IF('Data Entry'!K11="","",'Data Entry'!K11)</f>
        <v/>
      </c>
    </row>
    <row r="6" spans="1:17" x14ac:dyDescent="0.25">
      <c r="A6" s="1" t="str">
        <v/>
      </c>
      <c r="B6" s="1" t="str">
        <f>IF(_xlfn.XLOOKUP(A6,'Data Entry'!B:B,'Data Entry'!C:C,"",0,1)=0,"",_xlfn.XLOOKUP(A6,'Data Entry'!B:B,'Data Entry'!C:C,"",0,1))</f>
        <v/>
      </c>
      <c r="C6" s="1" t="str" cm="1">
        <f t="array" ref="C6">INDEX($I$1:$I$4,MATCH("Year "&amp;_xlfn.IFS(ISNUMBER(A6)=TRUE,1,AND(ISNUMBER(A6)=FALSE,ISNUMBER(A5)=TRUE),2,AND(ISNUMBER(A6)=FALSE,ISNUMBER(A5)=FALSE),3),$H$1:$H$4,0))</f>
        <v>Enter a Start Year</v>
      </c>
      <c r="D6" s="1" t="str">
        <f>_xlfn.XLOOKUP('2.5 Data Cleaning'!$B5,'Data Entry'!$C:$C,'Data Entry'!H:H,"",0,1)</f>
        <v/>
      </c>
      <c r="E6" s="1" t="str">
        <f>_xlfn.XLOOKUP('2.5 Data Cleaning'!$B5,'Data Entry'!$C:$C,'Data Entry'!I:I,"",0,1)</f>
        <v/>
      </c>
      <c r="L6" s="10" t="str">
        <f>IF('Data Entry'!F12="","",'Data Entry'!F12)</f>
        <v/>
      </c>
      <c r="M6" s="1" t="str">
        <f>IF('Data Entry'!H12="","",'Data Entry'!H12)</f>
        <v/>
      </c>
      <c r="N6" s="1" t="str">
        <f>IF('Data Entry'!J12="","",'Data Entry'!J12)</f>
        <v/>
      </c>
      <c r="O6" s="1" t="str">
        <f>IF('Data Entry'!G12="","",'Data Entry'!G12)</f>
        <v/>
      </c>
      <c r="P6" s="1" t="str">
        <f>IF('Data Entry'!I12="","",'Data Entry'!I12)</f>
        <v/>
      </c>
      <c r="Q6" s="7" t="str">
        <f>IF('Data Entry'!K12="","",'Data Entry'!K12)</f>
        <v/>
      </c>
    </row>
    <row r="7" spans="1:17" x14ac:dyDescent="0.25">
      <c r="A7" s="1" t="str">
        <v/>
      </c>
      <c r="B7" s="1" t="str">
        <f>IF(_xlfn.XLOOKUP(A7,'Data Entry'!B:B,'Data Entry'!C:C,"",0,1)=0,"",_xlfn.XLOOKUP(A7,'Data Entry'!B:B,'Data Entry'!C:C,"",0,1))</f>
        <v/>
      </c>
      <c r="C7" s="1" t="str" cm="1">
        <f t="array" ref="C7">INDEX($I$1:$I$4,MATCH("Year "&amp;_xlfn.IFS(ISNUMBER(A7)=TRUE,1,AND(ISNUMBER(A7)=FALSE,ISNUMBER(A6)=TRUE),2,AND(ISNUMBER(A7)=FALSE,ISNUMBER(A6)=FALSE),3),$H$1:$H$4,0))</f>
        <v>Enter a Start Year</v>
      </c>
      <c r="D7" s="1" t="str">
        <f>_xlfn.XLOOKUP('2.5 Data Cleaning'!$B5,'Data Entry'!$C:$C,'Data Entry'!J:J,"",0,1)</f>
        <v/>
      </c>
      <c r="E7" s="1" t="str">
        <f>_xlfn.XLOOKUP('2.5 Data Cleaning'!$B5,'Data Entry'!$C:$C,'Data Entry'!K:K,"",0,1)</f>
        <v/>
      </c>
      <c r="L7" s="10" t="str">
        <f>IF('Data Entry'!F13="","",'Data Entry'!F13)</f>
        <v/>
      </c>
      <c r="M7" s="1" t="str">
        <f>IF('Data Entry'!H13="","",'Data Entry'!H13)</f>
        <v/>
      </c>
      <c r="N7" s="1" t="str">
        <f>IF('Data Entry'!J13="","",'Data Entry'!J13)</f>
        <v/>
      </c>
      <c r="O7" s="1" t="str">
        <f>IF('Data Entry'!G13="","",'Data Entry'!G13)</f>
        <v/>
      </c>
      <c r="P7" s="1" t="str">
        <f>IF('Data Entry'!I13="","",'Data Entry'!I13)</f>
        <v/>
      </c>
      <c r="Q7" s="7" t="str">
        <f>IF('Data Entry'!K13="","",'Data Entry'!K13)</f>
        <v/>
      </c>
    </row>
    <row r="8" spans="1:17" x14ac:dyDescent="0.25">
      <c r="A8" s="1">
        <v>3</v>
      </c>
      <c r="B8" s="1" t="str">
        <f>IF(_xlfn.XLOOKUP(A8,'Data Entry'!B:B,'Data Entry'!C:C,"",0,1)=0,"",_xlfn.XLOOKUP(A8,'Data Entry'!B:B,'Data Entry'!C:C,"",0,1))</f>
        <v/>
      </c>
      <c r="C8" s="1" t="str" cm="1">
        <f t="array" ref="C8">INDEX($I$1:$I$4,MATCH("Year "&amp;_xlfn.IFS(ISNUMBER(A8)=TRUE,1,AND(ISNUMBER(A8)=FALSE,ISNUMBER(A7)=TRUE),2,AND(ISNUMBER(A8)=FALSE,ISNUMBER(A7)=FALSE),3),$H$1:$H$4,0))</f>
        <v>Enter a Start Year</v>
      </c>
      <c r="D8" s="1" t="str">
        <f>_xlfn.XLOOKUP('2.5 Data Cleaning'!$B8,'Data Entry'!$C:$C,'Data Entry'!F:F,"",0,1)</f>
        <v/>
      </c>
      <c r="E8" s="1" t="str">
        <f>_xlfn.XLOOKUP('2.5 Data Cleaning'!$B8,'Data Entry'!$C:$C,'Data Entry'!G:G,"",0,1)</f>
        <v/>
      </c>
      <c r="L8" s="10" t="str">
        <f>IF('Data Entry'!F14="","",'Data Entry'!F14)</f>
        <v/>
      </c>
      <c r="M8" s="1" t="str">
        <f>IF('Data Entry'!H14="","",'Data Entry'!H14)</f>
        <v/>
      </c>
      <c r="N8" s="1" t="str">
        <f>IF('Data Entry'!J14="","",'Data Entry'!J14)</f>
        <v/>
      </c>
      <c r="O8" s="1" t="str">
        <f>IF('Data Entry'!G14="","",'Data Entry'!G14)</f>
        <v/>
      </c>
      <c r="P8" s="1" t="str">
        <f>IF('Data Entry'!I14="","",'Data Entry'!I14)</f>
        <v/>
      </c>
      <c r="Q8" s="7" t="str">
        <f>IF('Data Entry'!K14="","",'Data Entry'!K14)</f>
        <v/>
      </c>
    </row>
    <row r="9" spans="1:17" x14ac:dyDescent="0.25">
      <c r="A9" s="1" t="str">
        <v/>
      </c>
      <c r="B9" s="1" t="str">
        <f>IF(_xlfn.XLOOKUP(A9,'Data Entry'!B:B,'Data Entry'!C:C,"",0,1)=0,"",_xlfn.XLOOKUP(A9,'Data Entry'!B:B,'Data Entry'!C:C,"",0,1))</f>
        <v/>
      </c>
      <c r="C9" s="1" t="str" cm="1">
        <f t="array" ref="C9">INDEX($I$1:$I$4,MATCH("Year "&amp;_xlfn.IFS(ISNUMBER(A9)=TRUE,1,AND(ISNUMBER(A9)=FALSE,ISNUMBER(A8)=TRUE),2,AND(ISNUMBER(A9)=FALSE,ISNUMBER(A8)=FALSE),3),$H$1:$H$4,0))</f>
        <v>Enter a Start Year</v>
      </c>
      <c r="D9" s="1" t="str">
        <f>_xlfn.XLOOKUP('2.5 Data Cleaning'!$B8,'Data Entry'!$C:$C,'Data Entry'!H:H,"",0,1)</f>
        <v/>
      </c>
      <c r="E9" s="1" t="str">
        <f>_xlfn.XLOOKUP('2.5 Data Cleaning'!$B8,'Data Entry'!$C:$C,'Data Entry'!I:I,"",0,1)</f>
        <v/>
      </c>
      <c r="L9" s="10" t="str">
        <f>IF('Data Entry'!F15="","",'Data Entry'!F15)</f>
        <v/>
      </c>
      <c r="M9" s="1" t="str">
        <f>IF('Data Entry'!H15="","",'Data Entry'!H15)</f>
        <v/>
      </c>
      <c r="N9" s="1" t="str">
        <f>IF('Data Entry'!J15="","",'Data Entry'!J15)</f>
        <v/>
      </c>
      <c r="O9" s="1" t="str">
        <f>IF('Data Entry'!G15="","",'Data Entry'!G15)</f>
        <v/>
      </c>
      <c r="P9" s="1" t="str">
        <f>IF('Data Entry'!I15="","",'Data Entry'!I15)</f>
        <v/>
      </c>
      <c r="Q9" s="7" t="str">
        <f>IF('Data Entry'!K15="","",'Data Entry'!K15)</f>
        <v/>
      </c>
    </row>
    <row r="10" spans="1:17" x14ac:dyDescent="0.25">
      <c r="A10" s="1" t="str">
        <v/>
      </c>
      <c r="B10" s="1" t="str">
        <f>IF(_xlfn.XLOOKUP(A10,'Data Entry'!B:B,'Data Entry'!C:C,"",0,1)=0,"",_xlfn.XLOOKUP(A10,'Data Entry'!B:B,'Data Entry'!C:C,"",0,1))</f>
        <v/>
      </c>
      <c r="C10" s="1" t="str" cm="1">
        <f t="array" ref="C10">INDEX($I$1:$I$4,MATCH("Year "&amp;_xlfn.IFS(ISNUMBER(A10)=TRUE,1,AND(ISNUMBER(A10)=FALSE,ISNUMBER(A9)=TRUE),2,AND(ISNUMBER(A10)=FALSE,ISNUMBER(A9)=FALSE),3),$H$1:$H$4,0))</f>
        <v>Enter a Start Year</v>
      </c>
      <c r="D10" s="1" t="str">
        <f>_xlfn.XLOOKUP('2.5 Data Cleaning'!$B8,'Data Entry'!$C:$C,'Data Entry'!J:J,"",0,1)</f>
        <v/>
      </c>
      <c r="E10" s="1" t="str">
        <f>_xlfn.XLOOKUP('2.5 Data Cleaning'!$B8,'Data Entry'!$C:$C,'Data Entry'!K:K,"",0,1)</f>
        <v/>
      </c>
      <c r="L10" s="10" t="str">
        <f>IF('Data Entry'!F16="","",'Data Entry'!F16)</f>
        <v/>
      </c>
      <c r="M10" s="1" t="str">
        <f>IF('Data Entry'!H16="","",'Data Entry'!H16)</f>
        <v/>
      </c>
      <c r="N10" s="1" t="str">
        <f>IF('Data Entry'!J16="","",'Data Entry'!J16)</f>
        <v/>
      </c>
      <c r="O10" s="1" t="str">
        <f>IF('Data Entry'!G16="","",'Data Entry'!G16)</f>
        <v/>
      </c>
      <c r="P10" s="1" t="str">
        <f>IF('Data Entry'!I16="","",'Data Entry'!I16)</f>
        <v/>
      </c>
      <c r="Q10" s="7" t="str">
        <f>IF('Data Entry'!K16="","",'Data Entry'!K16)</f>
        <v/>
      </c>
    </row>
    <row r="11" spans="1:17" x14ac:dyDescent="0.25">
      <c r="A11" s="1">
        <v>4</v>
      </c>
      <c r="B11" s="1" t="str">
        <f>IF(_xlfn.XLOOKUP(A11,'Data Entry'!B:B,'Data Entry'!C:C,"",0,1)=0,"",_xlfn.XLOOKUP(A11,'Data Entry'!B:B,'Data Entry'!C:C,"",0,1))</f>
        <v/>
      </c>
      <c r="C11" s="1" t="str" cm="1">
        <f t="array" ref="C11">INDEX($I$1:$I$4,MATCH("Year "&amp;_xlfn.IFS(ISNUMBER(A11)=TRUE,1,AND(ISNUMBER(A11)=FALSE,ISNUMBER(A10)=TRUE),2,AND(ISNUMBER(A11)=FALSE,ISNUMBER(A10)=FALSE),3),$H$1:$H$4,0))</f>
        <v>Enter a Start Year</v>
      </c>
      <c r="D11" s="1" t="str">
        <f>_xlfn.XLOOKUP('2.5 Data Cleaning'!$B11,'Data Entry'!$C:$C,'Data Entry'!F:F,"",0,1)</f>
        <v/>
      </c>
      <c r="E11" s="1" t="str">
        <f>_xlfn.XLOOKUP('2.5 Data Cleaning'!$B11,'Data Entry'!$C:$C,'Data Entry'!G:G,"",0,1)</f>
        <v/>
      </c>
      <c r="L11" s="10" t="str">
        <f>IF('Data Entry'!F17="","",'Data Entry'!F17)</f>
        <v/>
      </c>
      <c r="M11" s="1" t="str">
        <f>IF('Data Entry'!H17="","",'Data Entry'!H17)</f>
        <v/>
      </c>
      <c r="N11" s="1" t="str">
        <f>IF('Data Entry'!J17="","",'Data Entry'!J17)</f>
        <v/>
      </c>
      <c r="O11" s="1" t="str">
        <f>IF('Data Entry'!G17="","",'Data Entry'!G17)</f>
        <v/>
      </c>
      <c r="P11" s="1" t="str">
        <f>IF('Data Entry'!I17="","",'Data Entry'!I17)</f>
        <v/>
      </c>
      <c r="Q11" s="7" t="str">
        <f>IF('Data Entry'!K17="","",'Data Entry'!K17)</f>
        <v/>
      </c>
    </row>
    <row r="12" spans="1:17" x14ac:dyDescent="0.25">
      <c r="A12" s="1" t="str">
        <v/>
      </c>
      <c r="B12" s="1" t="str">
        <f>IF(_xlfn.XLOOKUP(A12,'Data Entry'!B:B,'Data Entry'!C:C,"",0,1)=0,"",_xlfn.XLOOKUP(A12,'Data Entry'!B:B,'Data Entry'!C:C,"",0,1))</f>
        <v/>
      </c>
      <c r="C12" s="1" t="str" cm="1">
        <f t="array" ref="C12">INDEX($I$1:$I$4,MATCH("Year "&amp;_xlfn.IFS(ISNUMBER(A12)=TRUE,1,AND(ISNUMBER(A12)=FALSE,ISNUMBER(A11)=TRUE),2,AND(ISNUMBER(A12)=FALSE,ISNUMBER(A11)=FALSE),3),$H$1:$H$4,0))</f>
        <v>Enter a Start Year</v>
      </c>
      <c r="D12" s="1" t="str">
        <f>_xlfn.XLOOKUP('2.5 Data Cleaning'!$B11,'Data Entry'!$C:$C,'Data Entry'!H:H,"",0,1)</f>
        <v/>
      </c>
      <c r="E12" s="1" t="str">
        <f>_xlfn.XLOOKUP('2.5 Data Cleaning'!$B11,'Data Entry'!$C:$C,'Data Entry'!I:I,"",0,1)</f>
        <v/>
      </c>
      <c r="L12" s="10" t="str">
        <f>IF('Data Entry'!F18="","",'Data Entry'!F18)</f>
        <v/>
      </c>
      <c r="M12" s="1" t="str">
        <f>IF('Data Entry'!H18="","",'Data Entry'!H18)</f>
        <v/>
      </c>
      <c r="N12" s="1" t="str">
        <f>IF('Data Entry'!J18="","",'Data Entry'!J18)</f>
        <v/>
      </c>
      <c r="O12" s="1" t="str">
        <f>IF('Data Entry'!G18="","",'Data Entry'!G18)</f>
        <v/>
      </c>
      <c r="P12" s="1" t="str">
        <f>IF('Data Entry'!I18="","",'Data Entry'!I18)</f>
        <v/>
      </c>
      <c r="Q12" s="7" t="str">
        <f>IF('Data Entry'!K18="","",'Data Entry'!K18)</f>
        <v/>
      </c>
    </row>
    <row r="13" spans="1:17" x14ac:dyDescent="0.25">
      <c r="A13" s="1" t="str">
        <v/>
      </c>
      <c r="B13" s="1" t="str">
        <f>IF(_xlfn.XLOOKUP(A13,'Data Entry'!B:B,'Data Entry'!C:C,"",0,1)=0,"",_xlfn.XLOOKUP(A13,'Data Entry'!B:B,'Data Entry'!C:C,"",0,1))</f>
        <v/>
      </c>
      <c r="C13" s="1" t="str" cm="1">
        <f t="array" ref="C13">INDEX($I$1:$I$4,MATCH("Year "&amp;_xlfn.IFS(ISNUMBER(A13)=TRUE,1,AND(ISNUMBER(A13)=FALSE,ISNUMBER(A12)=TRUE),2,AND(ISNUMBER(A13)=FALSE,ISNUMBER(A12)=FALSE),3),$H$1:$H$4,0))</f>
        <v>Enter a Start Year</v>
      </c>
      <c r="D13" s="1" t="str">
        <f>_xlfn.XLOOKUP('2.5 Data Cleaning'!$B11,'Data Entry'!$C:$C,'Data Entry'!J:J,"",0,1)</f>
        <v/>
      </c>
      <c r="E13" s="1" t="str">
        <f>_xlfn.XLOOKUP('2.5 Data Cleaning'!$B11,'Data Entry'!$C:$C,'Data Entry'!K:K,"",0,1)</f>
        <v/>
      </c>
      <c r="L13" s="10" t="str">
        <f>IF('Data Entry'!F19="","",'Data Entry'!F19)</f>
        <v/>
      </c>
      <c r="M13" s="1" t="str">
        <f>IF('Data Entry'!H19="","",'Data Entry'!H19)</f>
        <v/>
      </c>
      <c r="N13" s="1" t="str">
        <f>IF('Data Entry'!J19="","",'Data Entry'!J19)</f>
        <v/>
      </c>
      <c r="O13" s="1" t="str">
        <f>IF('Data Entry'!G19="","",'Data Entry'!G19)</f>
        <v/>
      </c>
      <c r="P13" s="1" t="str">
        <f>IF('Data Entry'!I19="","",'Data Entry'!I19)</f>
        <v/>
      </c>
      <c r="Q13" s="7" t="str">
        <f>IF('Data Entry'!K19="","",'Data Entry'!K19)</f>
        <v/>
      </c>
    </row>
    <row r="14" spans="1:17" x14ac:dyDescent="0.25">
      <c r="A14" s="1">
        <v>5</v>
      </c>
      <c r="B14" s="1" t="str">
        <f>IF(_xlfn.XLOOKUP(A14,'Data Entry'!B:B,'Data Entry'!C:C,"",0,1)=0,"",_xlfn.XLOOKUP(A14,'Data Entry'!B:B,'Data Entry'!C:C,"",0,1))</f>
        <v/>
      </c>
      <c r="C14" s="1" t="str" cm="1">
        <f t="array" ref="C14">INDEX($I$1:$I$4,MATCH("Year "&amp;_xlfn.IFS(ISNUMBER(A14)=TRUE,1,AND(ISNUMBER(A14)=FALSE,ISNUMBER(A13)=TRUE),2,AND(ISNUMBER(A14)=FALSE,ISNUMBER(A13)=FALSE),3),$H$1:$H$4,0))</f>
        <v>Enter a Start Year</v>
      </c>
      <c r="D14" s="1" t="str">
        <f>_xlfn.XLOOKUP('2.5 Data Cleaning'!$B14,'Data Entry'!$C:$C,'Data Entry'!F:F,"",0,1)</f>
        <v/>
      </c>
      <c r="E14" s="1" t="str">
        <f>_xlfn.XLOOKUP('2.5 Data Cleaning'!$B14,'Data Entry'!$C:$C,'Data Entry'!G:G,"",0,1)</f>
        <v/>
      </c>
      <c r="L14" s="10" t="str">
        <f>IF('Data Entry'!F20="","",'Data Entry'!F20)</f>
        <v/>
      </c>
      <c r="M14" s="1" t="str">
        <f>IF('Data Entry'!H20="","",'Data Entry'!H20)</f>
        <v/>
      </c>
      <c r="N14" s="1" t="str">
        <f>IF('Data Entry'!J20="","",'Data Entry'!J20)</f>
        <v/>
      </c>
      <c r="O14" s="1" t="str">
        <f>IF('Data Entry'!G20="","",'Data Entry'!G20)</f>
        <v/>
      </c>
      <c r="P14" s="1" t="str">
        <f>IF('Data Entry'!I20="","",'Data Entry'!I20)</f>
        <v/>
      </c>
      <c r="Q14" s="7" t="str">
        <f>IF('Data Entry'!K20="","",'Data Entry'!K20)</f>
        <v/>
      </c>
    </row>
    <row r="15" spans="1:17" x14ac:dyDescent="0.25">
      <c r="A15" s="1" t="str">
        <v/>
      </c>
      <c r="B15" s="1" t="str">
        <f>IF(_xlfn.XLOOKUP(A15,'Data Entry'!B:B,'Data Entry'!C:C,"",0,1)=0,"",_xlfn.XLOOKUP(A15,'Data Entry'!B:B,'Data Entry'!C:C,"",0,1))</f>
        <v/>
      </c>
      <c r="C15" s="1" t="str" cm="1">
        <f t="array" ref="C15">INDEX($I$1:$I$4,MATCH("Year "&amp;_xlfn.IFS(ISNUMBER(A15)=TRUE,1,AND(ISNUMBER(A15)=FALSE,ISNUMBER(A14)=TRUE),2,AND(ISNUMBER(A15)=FALSE,ISNUMBER(A14)=FALSE),3),$H$1:$H$4,0))</f>
        <v>Enter a Start Year</v>
      </c>
      <c r="D15" s="1" t="str">
        <f>_xlfn.XLOOKUP('2.5 Data Cleaning'!$B14,'Data Entry'!$C:$C,'Data Entry'!H:H,"",0,1)</f>
        <v/>
      </c>
      <c r="E15" s="1" t="str">
        <f>_xlfn.XLOOKUP('2.5 Data Cleaning'!$B14,'Data Entry'!$C:$C,'Data Entry'!I:I,"",0,1)</f>
        <v/>
      </c>
      <c r="L15" s="10" t="str">
        <f>IF('Data Entry'!F21="","",'Data Entry'!F21)</f>
        <v/>
      </c>
      <c r="M15" s="1" t="str">
        <f>IF('Data Entry'!H21="","",'Data Entry'!H21)</f>
        <v/>
      </c>
      <c r="N15" s="1" t="str">
        <f>IF('Data Entry'!J21="","",'Data Entry'!J21)</f>
        <v/>
      </c>
      <c r="O15" s="1" t="str">
        <f>IF('Data Entry'!G21="","",'Data Entry'!G21)</f>
        <v/>
      </c>
      <c r="P15" s="1" t="str">
        <f>IF('Data Entry'!I21="","",'Data Entry'!I21)</f>
        <v/>
      </c>
      <c r="Q15" s="7" t="str">
        <f>IF('Data Entry'!K21="","",'Data Entry'!K21)</f>
        <v/>
      </c>
    </row>
    <row r="16" spans="1:17" x14ac:dyDescent="0.25">
      <c r="A16" s="1" t="str">
        <v/>
      </c>
      <c r="B16" s="1" t="str">
        <f>IF(_xlfn.XLOOKUP(A16,'Data Entry'!B:B,'Data Entry'!C:C,"",0,1)=0,"",_xlfn.XLOOKUP(A16,'Data Entry'!B:B,'Data Entry'!C:C,"",0,1))</f>
        <v/>
      </c>
      <c r="C16" s="1" t="str" cm="1">
        <f t="array" ref="C16">INDEX($I$1:$I$4,MATCH("Year "&amp;_xlfn.IFS(ISNUMBER(A16)=TRUE,1,AND(ISNUMBER(A16)=FALSE,ISNUMBER(A15)=TRUE),2,AND(ISNUMBER(A16)=FALSE,ISNUMBER(A15)=FALSE),3),$H$1:$H$4,0))</f>
        <v>Enter a Start Year</v>
      </c>
      <c r="D16" s="1" t="str">
        <f>_xlfn.XLOOKUP('2.5 Data Cleaning'!$B14,'Data Entry'!$C:$C,'Data Entry'!J:J,"",0,1)</f>
        <v/>
      </c>
      <c r="E16" s="1" t="str">
        <f>_xlfn.XLOOKUP('2.5 Data Cleaning'!$B14,'Data Entry'!$C:$C,'Data Entry'!K:K,"",0,1)</f>
        <v/>
      </c>
      <c r="L16" s="10" t="str">
        <f>IF('Data Entry'!F22="","",'Data Entry'!F22)</f>
        <v/>
      </c>
      <c r="M16" s="1" t="str">
        <f>IF('Data Entry'!H22="","",'Data Entry'!H22)</f>
        <v/>
      </c>
      <c r="N16" s="1" t="str">
        <f>IF('Data Entry'!J22="","",'Data Entry'!J22)</f>
        <v/>
      </c>
      <c r="O16" s="1" t="str">
        <f>IF('Data Entry'!G22="","",'Data Entry'!G22)</f>
        <v/>
      </c>
      <c r="P16" s="1" t="str">
        <f>IF('Data Entry'!I22="","",'Data Entry'!I22)</f>
        <v/>
      </c>
      <c r="Q16" s="7" t="str">
        <f>IF('Data Entry'!K22="","",'Data Entry'!K22)</f>
        <v/>
      </c>
    </row>
    <row r="17" spans="1:17" x14ac:dyDescent="0.25">
      <c r="A17" s="1">
        <v>6</v>
      </c>
      <c r="B17" s="1" t="str">
        <f>IF(_xlfn.XLOOKUP(A17,'Data Entry'!B:B,'Data Entry'!C:C,"",0,1)=0,"",_xlfn.XLOOKUP(A17,'Data Entry'!B:B,'Data Entry'!C:C,"",0,1))</f>
        <v/>
      </c>
      <c r="C17" s="1" t="str" cm="1">
        <f t="array" ref="C17">INDEX($I$1:$I$4,MATCH("Year "&amp;_xlfn.IFS(ISNUMBER(A17)=TRUE,1,AND(ISNUMBER(A17)=FALSE,ISNUMBER(A16)=TRUE),2,AND(ISNUMBER(A17)=FALSE,ISNUMBER(A16)=FALSE),3),$H$1:$H$4,0))</f>
        <v>Enter a Start Year</v>
      </c>
      <c r="D17" s="1" t="str">
        <f>_xlfn.XLOOKUP('2.5 Data Cleaning'!$B17,'Data Entry'!$C:$C,'Data Entry'!F:F,"",0,1)</f>
        <v/>
      </c>
      <c r="E17" s="1" t="str">
        <f>_xlfn.XLOOKUP('2.5 Data Cleaning'!$B17,'Data Entry'!$C:$C,'Data Entry'!G:G,"",0,1)</f>
        <v/>
      </c>
      <c r="L17" s="10" t="str">
        <f>IF('Data Entry'!F23="","",'Data Entry'!F23)</f>
        <v/>
      </c>
      <c r="M17" s="1" t="str">
        <f>IF('Data Entry'!H23="","",'Data Entry'!H23)</f>
        <v/>
      </c>
      <c r="N17" s="1" t="str">
        <f>IF('Data Entry'!J23="","",'Data Entry'!J23)</f>
        <v/>
      </c>
      <c r="O17" s="1" t="str">
        <f>IF('Data Entry'!G23="","",'Data Entry'!G23)</f>
        <v/>
      </c>
      <c r="P17" s="1" t="str">
        <f>IF('Data Entry'!I23="","",'Data Entry'!I23)</f>
        <v/>
      </c>
      <c r="Q17" s="7" t="str">
        <f>IF('Data Entry'!K23="","",'Data Entry'!K23)</f>
        <v/>
      </c>
    </row>
    <row r="18" spans="1:17" x14ac:dyDescent="0.25">
      <c r="A18" s="1" t="str">
        <v/>
      </c>
      <c r="B18" s="1" t="str">
        <f>IF(_xlfn.XLOOKUP(A18,'Data Entry'!B:B,'Data Entry'!C:C,"",0,1)=0,"",_xlfn.XLOOKUP(A18,'Data Entry'!B:B,'Data Entry'!C:C,"",0,1))</f>
        <v/>
      </c>
      <c r="C18" s="1" t="str" cm="1">
        <f t="array" ref="C18">INDEX($I$1:$I$4,MATCH("Year "&amp;_xlfn.IFS(ISNUMBER(A18)=TRUE,1,AND(ISNUMBER(A18)=FALSE,ISNUMBER(A17)=TRUE),2,AND(ISNUMBER(A18)=FALSE,ISNUMBER(A17)=FALSE),3),$H$1:$H$4,0))</f>
        <v>Enter a Start Year</v>
      </c>
      <c r="D18" s="1" t="str">
        <f>_xlfn.XLOOKUP('2.5 Data Cleaning'!$B17,'Data Entry'!$C:$C,'Data Entry'!H:H,"",0,1)</f>
        <v/>
      </c>
      <c r="E18" s="1" t="str">
        <f>_xlfn.XLOOKUP('2.5 Data Cleaning'!$B17,'Data Entry'!$C:$C,'Data Entry'!I:I,"",0,1)</f>
        <v/>
      </c>
      <c r="L18" s="10" t="str">
        <f>IF('Data Entry'!F24="","",'Data Entry'!F24)</f>
        <v/>
      </c>
      <c r="M18" s="1" t="str">
        <f>IF('Data Entry'!H24="","",'Data Entry'!H24)</f>
        <v/>
      </c>
      <c r="N18" s="1" t="str">
        <f>IF('Data Entry'!J24="","",'Data Entry'!J24)</f>
        <v/>
      </c>
      <c r="O18" s="1" t="str">
        <f>IF('Data Entry'!G24="","",'Data Entry'!G24)</f>
        <v/>
      </c>
      <c r="P18" s="1" t="str">
        <f>IF('Data Entry'!I24="","",'Data Entry'!I24)</f>
        <v/>
      </c>
      <c r="Q18" s="7" t="str">
        <f>IF('Data Entry'!K24="","",'Data Entry'!K24)</f>
        <v/>
      </c>
    </row>
    <row r="19" spans="1:17" x14ac:dyDescent="0.25">
      <c r="A19" s="1" t="str">
        <v/>
      </c>
      <c r="B19" s="1" t="str">
        <f>IF(_xlfn.XLOOKUP(A19,'Data Entry'!B:B,'Data Entry'!C:C,"",0,1)=0,"",_xlfn.XLOOKUP(A19,'Data Entry'!B:B,'Data Entry'!C:C,"",0,1))</f>
        <v/>
      </c>
      <c r="C19" s="1" t="str" cm="1">
        <f t="array" ref="C19">INDEX($I$1:$I$4,MATCH("Year "&amp;_xlfn.IFS(ISNUMBER(A19)=TRUE,1,AND(ISNUMBER(A19)=FALSE,ISNUMBER(A18)=TRUE),2,AND(ISNUMBER(A19)=FALSE,ISNUMBER(A18)=FALSE),3),$H$1:$H$4,0))</f>
        <v>Enter a Start Year</v>
      </c>
      <c r="D19" s="1" t="str">
        <f>_xlfn.XLOOKUP('2.5 Data Cleaning'!$B17,'Data Entry'!$C:$C,'Data Entry'!J:J,"",0,1)</f>
        <v/>
      </c>
      <c r="E19" s="1" t="str">
        <f>_xlfn.XLOOKUP('2.5 Data Cleaning'!$B17,'Data Entry'!$C:$C,'Data Entry'!K:K,"",0,1)</f>
        <v/>
      </c>
      <c r="L19" s="10" t="str">
        <f>IF('Data Entry'!F25="","",'Data Entry'!F25)</f>
        <v/>
      </c>
      <c r="M19" s="1" t="str">
        <f>IF('Data Entry'!H25="","",'Data Entry'!H25)</f>
        <v/>
      </c>
      <c r="N19" s="1" t="str">
        <f>IF('Data Entry'!J25="","",'Data Entry'!J25)</f>
        <v/>
      </c>
      <c r="O19" s="1" t="str">
        <f>IF('Data Entry'!G25="","",'Data Entry'!G25)</f>
        <v/>
      </c>
      <c r="P19" s="1" t="str">
        <f>IF('Data Entry'!I25="","",'Data Entry'!I25)</f>
        <v/>
      </c>
      <c r="Q19" s="7" t="str">
        <f>IF('Data Entry'!K25="","",'Data Entry'!K25)</f>
        <v/>
      </c>
    </row>
    <row r="20" spans="1:17" x14ac:dyDescent="0.25">
      <c r="A20" s="1">
        <v>7</v>
      </c>
      <c r="B20" s="1" t="str">
        <f>IF(_xlfn.XLOOKUP(A20,'Data Entry'!B:B,'Data Entry'!C:C,"",0,1)=0,"",_xlfn.XLOOKUP(A20,'Data Entry'!B:B,'Data Entry'!C:C,"",0,1))</f>
        <v/>
      </c>
      <c r="C20" s="1" t="str" cm="1">
        <f t="array" ref="C20">INDEX($I$1:$I$4,MATCH("Year "&amp;_xlfn.IFS(ISNUMBER(A20)=TRUE,1,AND(ISNUMBER(A20)=FALSE,ISNUMBER(A19)=TRUE),2,AND(ISNUMBER(A20)=FALSE,ISNUMBER(A19)=FALSE),3),$H$1:$H$4,0))</f>
        <v>Enter a Start Year</v>
      </c>
      <c r="D20" s="1" t="str">
        <f>_xlfn.XLOOKUP('2.5 Data Cleaning'!$B20,'Data Entry'!$C:$C,'Data Entry'!F:F,"",0,1)</f>
        <v/>
      </c>
      <c r="E20" s="1" t="str">
        <f>_xlfn.XLOOKUP('2.5 Data Cleaning'!$B20,'Data Entry'!$C:$C,'Data Entry'!G:G,"",0,1)</f>
        <v/>
      </c>
      <c r="L20" s="10" t="str">
        <f>IF('Data Entry'!F26="","",'Data Entry'!F26)</f>
        <v/>
      </c>
      <c r="M20" s="1" t="str">
        <f>IF('Data Entry'!H26="","",'Data Entry'!H26)</f>
        <v/>
      </c>
      <c r="N20" s="1" t="str">
        <f>IF('Data Entry'!J26="","",'Data Entry'!J26)</f>
        <v/>
      </c>
      <c r="O20" s="1" t="str">
        <f>IF('Data Entry'!G26="","",'Data Entry'!G26)</f>
        <v xml:space="preserve"> </v>
      </c>
      <c r="P20" s="1" t="str">
        <f>IF('Data Entry'!I26="","",'Data Entry'!I26)</f>
        <v/>
      </c>
      <c r="Q20" s="7" t="str">
        <f>IF('Data Entry'!K26="","",'Data Entry'!K26)</f>
        <v/>
      </c>
    </row>
    <row r="21" spans="1:17" x14ac:dyDescent="0.25">
      <c r="A21" s="1" t="str">
        <v/>
      </c>
      <c r="B21" s="1" t="str">
        <f>IF(_xlfn.XLOOKUP(A21,'Data Entry'!B:B,'Data Entry'!C:C,"",0,1)=0,"",_xlfn.XLOOKUP(A21,'Data Entry'!B:B,'Data Entry'!C:C,"",0,1))</f>
        <v/>
      </c>
      <c r="C21" s="1" t="str" cm="1">
        <f t="array" ref="C21">INDEX($I$1:$I$4,MATCH("Year "&amp;_xlfn.IFS(ISNUMBER(A21)=TRUE,1,AND(ISNUMBER(A21)=FALSE,ISNUMBER(A20)=TRUE),2,AND(ISNUMBER(A21)=FALSE,ISNUMBER(A20)=FALSE),3),$H$1:$H$4,0))</f>
        <v>Enter a Start Year</v>
      </c>
      <c r="D21" s="1" t="str">
        <f>_xlfn.XLOOKUP('2.5 Data Cleaning'!$B20,'Data Entry'!$C:$C,'Data Entry'!H:H,"",0,1)</f>
        <v/>
      </c>
      <c r="E21" s="1" t="str">
        <f>_xlfn.XLOOKUP('2.5 Data Cleaning'!$B20,'Data Entry'!$C:$C,'Data Entry'!I:I,"",0,1)</f>
        <v/>
      </c>
      <c r="L21" s="10" t="str">
        <f>IF('Data Entry'!F27="","",'Data Entry'!F27)</f>
        <v/>
      </c>
      <c r="M21" s="1" t="str">
        <f>IF('Data Entry'!H27="","",'Data Entry'!H27)</f>
        <v/>
      </c>
      <c r="N21" s="1" t="str">
        <f>IF('Data Entry'!J27="","",'Data Entry'!J27)</f>
        <v/>
      </c>
      <c r="O21" s="1" t="str">
        <f>IF('Data Entry'!G27="","",'Data Entry'!G27)</f>
        <v/>
      </c>
      <c r="P21" s="1" t="str">
        <f>IF('Data Entry'!I27="","",'Data Entry'!I27)</f>
        <v/>
      </c>
      <c r="Q21" s="7" t="str">
        <f>IF('Data Entry'!K27="","",'Data Entry'!K27)</f>
        <v/>
      </c>
    </row>
    <row r="22" spans="1:17" x14ac:dyDescent="0.25">
      <c r="A22" s="1" t="str">
        <v/>
      </c>
      <c r="B22" s="1" t="str">
        <f>IF(_xlfn.XLOOKUP(A22,'Data Entry'!B:B,'Data Entry'!C:C,"",0,1)=0,"",_xlfn.XLOOKUP(A22,'Data Entry'!B:B,'Data Entry'!C:C,"",0,1))</f>
        <v/>
      </c>
      <c r="C22" s="1" t="str" cm="1">
        <f t="array" ref="C22">INDEX($I$1:$I$4,MATCH("Year "&amp;_xlfn.IFS(ISNUMBER(A22)=TRUE,1,AND(ISNUMBER(A22)=FALSE,ISNUMBER(A21)=TRUE),2,AND(ISNUMBER(A22)=FALSE,ISNUMBER(A21)=FALSE),3),$H$1:$H$4,0))</f>
        <v>Enter a Start Year</v>
      </c>
      <c r="D22" s="1" t="str">
        <f>_xlfn.XLOOKUP('2.5 Data Cleaning'!$B20,'Data Entry'!$C:$C,'Data Entry'!J:J,"",0,1)</f>
        <v/>
      </c>
      <c r="E22" s="1" t="str">
        <f>_xlfn.XLOOKUP('2.5 Data Cleaning'!$B20,'Data Entry'!$C:$C,'Data Entry'!K:K,"",0,1)</f>
        <v/>
      </c>
      <c r="L22" s="10" t="str">
        <f>IF('Data Entry'!F28="","",'Data Entry'!F28)</f>
        <v/>
      </c>
      <c r="M22" s="1" t="str">
        <f>IF('Data Entry'!H28="","",'Data Entry'!H28)</f>
        <v/>
      </c>
      <c r="N22" s="1" t="str">
        <f>IF('Data Entry'!J28="","",'Data Entry'!J28)</f>
        <v/>
      </c>
      <c r="O22" s="1" t="str">
        <f>IF('Data Entry'!G28="","",'Data Entry'!G28)</f>
        <v/>
      </c>
      <c r="P22" s="1" t="str">
        <f>IF('Data Entry'!I28="","",'Data Entry'!I28)</f>
        <v/>
      </c>
      <c r="Q22" s="7" t="str">
        <f>IF('Data Entry'!K28="","",'Data Entry'!K28)</f>
        <v/>
      </c>
    </row>
    <row r="23" spans="1:17" x14ac:dyDescent="0.25">
      <c r="A23" s="1">
        <v>8</v>
      </c>
      <c r="B23" s="1" t="str">
        <f>IF(_xlfn.XLOOKUP(A23,'Data Entry'!B:B,'Data Entry'!C:C,"",0,1)=0,"",_xlfn.XLOOKUP(A23,'Data Entry'!B:B,'Data Entry'!C:C,"",0,1))</f>
        <v/>
      </c>
      <c r="C23" s="1" t="str" cm="1">
        <f t="array" ref="C23">INDEX($I$1:$I$4,MATCH("Year "&amp;_xlfn.IFS(ISNUMBER(A23)=TRUE,1,AND(ISNUMBER(A23)=FALSE,ISNUMBER(A22)=TRUE),2,AND(ISNUMBER(A23)=FALSE,ISNUMBER(A22)=FALSE),3),$H$1:$H$4,0))</f>
        <v>Enter a Start Year</v>
      </c>
      <c r="D23" s="1" t="str">
        <f>_xlfn.XLOOKUP('2.5 Data Cleaning'!$B23,'Data Entry'!$C:$C,'Data Entry'!F:F,"",0,1)</f>
        <v/>
      </c>
      <c r="E23" s="1" t="str">
        <f>_xlfn.XLOOKUP('2.5 Data Cleaning'!$B23,'Data Entry'!$C:$C,'Data Entry'!G:G,"",0,1)</f>
        <v/>
      </c>
      <c r="L23" s="10" t="str">
        <f>IF('Data Entry'!F29="","",'Data Entry'!F29)</f>
        <v/>
      </c>
      <c r="M23" s="1" t="str">
        <f>IF('Data Entry'!H29="","",'Data Entry'!H29)</f>
        <v/>
      </c>
      <c r="N23" s="1" t="str">
        <f>IF('Data Entry'!J29="","",'Data Entry'!J29)</f>
        <v/>
      </c>
      <c r="O23" s="1" t="str">
        <f>IF('Data Entry'!G29="","",'Data Entry'!G29)</f>
        <v/>
      </c>
      <c r="P23" s="1" t="str">
        <f>IF('Data Entry'!I29="","",'Data Entry'!I29)</f>
        <v/>
      </c>
      <c r="Q23" s="7" t="str">
        <f>IF('Data Entry'!K29="","",'Data Entry'!K29)</f>
        <v/>
      </c>
    </row>
    <row r="24" spans="1:17" x14ac:dyDescent="0.25">
      <c r="A24" s="1" t="str">
        <v/>
      </c>
      <c r="B24" s="1" t="str">
        <f>IF(_xlfn.XLOOKUP(A24,'Data Entry'!B:B,'Data Entry'!C:C,"",0,1)=0,"",_xlfn.XLOOKUP(A24,'Data Entry'!B:B,'Data Entry'!C:C,"",0,1))</f>
        <v/>
      </c>
      <c r="C24" s="1" t="str" cm="1">
        <f t="array" ref="C24">INDEX($I$1:$I$4,MATCH("Year "&amp;_xlfn.IFS(ISNUMBER(A24)=TRUE,1,AND(ISNUMBER(A24)=FALSE,ISNUMBER(A23)=TRUE),2,AND(ISNUMBER(A24)=FALSE,ISNUMBER(A23)=FALSE),3),$H$1:$H$4,0))</f>
        <v>Enter a Start Year</v>
      </c>
      <c r="D24" s="1" t="str">
        <f>_xlfn.XLOOKUP('2.5 Data Cleaning'!$B23,'Data Entry'!$C:$C,'Data Entry'!H:H,"",0,1)</f>
        <v/>
      </c>
      <c r="E24" s="1" t="str">
        <f>_xlfn.XLOOKUP('2.5 Data Cleaning'!$B23,'Data Entry'!$C:$C,'Data Entry'!I:I,"",0,1)</f>
        <v/>
      </c>
      <c r="L24" s="10" t="str">
        <f>IF('Data Entry'!F30="","",'Data Entry'!F30)</f>
        <v/>
      </c>
      <c r="M24" s="1" t="str">
        <f>IF('Data Entry'!H30="","",'Data Entry'!H30)</f>
        <v/>
      </c>
      <c r="N24" s="1" t="str">
        <f>IF('Data Entry'!J30="","",'Data Entry'!J30)</f>
        <v/>
      </c>
      <c r="O24" s="1" t="str">
        <f>IF('Data Entry'!G30="","",'Data Entry'!G30)</f>
        <v/>
      </c>
      <c r="P24" s="1" t="str">
        <f>IF('Data Entry'!I30="","",'Data Entry'!I30)</f>
        <v/>
      </c>
      <c r="Q24" s="7" t="str">
        <f>IF('Data Entry'!K30="","",'Data Entry'!K30)</f>
        <v/>
      </c>
    </row>
    <row r="25" spans="1:17" x14ac:dyDescent="0.25">
      <c r="A25" s="1" t="str">
        <v/>
      </c>
      <c r="B25" s="1" t="str">
        <f>IF(_xlfn.XLOOKUP(A25,'Data Entry'!B:B,'Data Entry'!C:C,"",0,1)=0,"",_xlfn.XLOOKUP(A25,'Data Entry'!B:B,'Data Entry'!C:C,"",0,1))</f>
        <v/>
      </c>
      <c r="C25" s="1" t="str" cm="1">
        <f t="array" ref="C25">INDEX($I$1:$I$4,MATCH("Year "&amp;_xlfn.IFS(ISNUMBER(A25)=TRUE,1,AND(ISNUMBER(A25)=FALSE,ISNUMBER(A24)=TRUE),2,AND(ISNUMBER(A25)=FALSE,ISNUMBER(A24)=FALSE),3),$H$1:$H$4,0))</f>
        <v>Enter a Start Year</v>
      </c>
      <c r="D25" s="1" t="str">
        <f>_xlfn.XLOOKUP('2.5 Data Cleaning'!$B23,'Data Entry'!$C:$C,'Data Entry'!J:J,"",0,1)</f>
        <v/>
      </c>
      <c r="E25" s="1" t="str">
        <f>_xlfn.XLOOKUP('2.5 Data Cleaning'!$B23,'Data Entry'!$C:$C,'Data Entry'!K:K,"",0,1)</f>
        <v/>
      </c>
      <c r="L25" s="10" t="str">
        <f>IF('Data Entry'!F31="","",'Data Entry'!F31)</f>
        <v/>
      </c>
      <c r="M25" s="1" t="str">
        <f>IF('Data Entry'!H31="","",'Data Entry'!H31)</f>
        <v/>
      </c>
      <c r="N25" s="1" t="str">
        <f>IF('Data Entry'!J31="","",'Data Entry'!J31)</f>
        <v/>
      </c>
      <c r="O25" s="1" t="str">
        <f>IF('Data Entry'!G31="","",'Data Entry'!G31)</f>
        <v/>
      </c>
      <c r="P25" s="1" t="str">
        <f>IF('Data Entry'!I31="","",'Data Entry'!I31)</f>
        <v/>
      </c>
      <c r="Q25" s="7" t="str">
        <f>IF('Data Entry'!K31="","",'Data Entry'!K31)</f>
        <v/>
      </c>
    </row>
    <row r="26" spans="1:17" x14ac:dyDescent="0.25">
      <c r="A26" s="1">
        <v>9</v>
      </c>
      <c r="B26" s="1" t="str">
        <f>IF(_xlfn.XLOOKUP(A26,'Data Entry'!B:B,'Data Entry'!C:C,"",0,1)=0,"",_xlfn.XLOOKUP(A26,'Data Entry'!B:B,'Data Entry'!C:C,"",0,1))</f>
        <v/>
      </c>
      <c r="C26" s="1" t="str" cm="1">
        <f t="array" ref="C26">INDEX($I$1:$I$4,MATCH("Year "&amp;_xlfn.IFS(ISNUMBER(A26)=TRUE,1,AND(ISNUMBER(A26)=FALSE,ISNUMBER(A25)=TRUE),2,AND(ISNUMBER(A26)=FALSE,ISNUMBER(A25)=FALSE),3),$H$1:$H$4,0))</f>
        <v>Enter a Start Year</v>
      </c>
      <c r="D26" s="1" t="str">
        <f>_xlfn.XLOOKUP('2.5 Data Cleaning'!$B26,'Data Entry'!$C:$C,'Data Entry'!F:F,"",0,1)</f>
        <v/>
      </c>
      <c r="E26" s="1" t="str">
        <f>_xlfn.XLOOKUP('2.5 Data Cleaning'!$B26,'Data Entry'!$C:$C,'Data Entry'!G:G,"",0,1)</f>
        <v/>
      </c>
      <c r="L26" s="10" t="str">
        <f>IF('Data Entry'!F32="","",'Data Entry'!F32)</f>
        <v/>
      </c>
      <c r="M26" s="1" t="str">
        <f>IF('Data Entry'!H32="","",'Data Entry'!H32)</f>
        <v/>
      </c>
      <c r="N26" s="1" t="str">
        <f>IF('Data Entry'!J32="","",'Data Entry'!J32)</f>
        <v/>
      </c>
      <c r="O26" s="1" t="str">
        <f>IF('Data Entry'!G32="","",'Data Entry'!G32)</f>
        <v/>
      </c>
      <c r="P26" s="1" t="str">
        <f>IF('Data Entry'!I32="","",'Data Entry'!I32)</f>
        <v/>
      </c>
      <c r="Q26" s="7" t="str">
        <f>IF('Data Entry'!K32="","",'Data Entry'!K32)</f>
        <v/>
      </c>
    </row>
    <row r="27" spans="1:17" x14ac:dyDescent="0.25">
      <c r="A27" s="1" t="str">
        <v/>
      </c>
      <c r="B27" s="1" t="str">
        <f>IF(_xlfn.XLOOKUP(A27,'Data Entry'!B:B,'Data Entry'!C:C,"",0,1)=0,"",_xlfn.XLOOKUP(A27,'Data Entry'!B:B,'Data Entry'!C:C,"",0,1))</f>
        <v/>
      </c>
      <c r="C27" s="1" t="str" cm="1">
        <f t="array" ref="C27">INDEX($I$1:$I$4,MATCH("Year "&amp;_xlfn.IFS(ISNUMBER(A27)=TRUE,1,AND(ISNUMBER(A27)=FALSE,ISNUMBER(A26)=TRUE),2,AND(ISNUMBER(A27)=FALSE,ISNUMBER(A26)=FALSE),3),$H$1:$H$4,0))</f>
        <v>Enter a Start Year</v>
      </c>
      <c r="D27" s="1" t="str">
        <f>_xlfn.XLOOKUP('2.5 Data Cleaning'!$B26,'Data Entry'!$C:$C,'Data Entry'!H:H,"",0,1)</f>
        <v/>
      </c>
      <c r="E27" s="1" t="str">
        <f>_xlfn.XLOOKUP('2.5 Data Cleaning'!$B26,'Data Entry'!$C:$C,'Data Entry'!I:I,"",0,1)</f>
        <v/>
      </c>
      <c r="L27" s="10" t="str">
        <f>IF('Data Entry'!F33="","",'Data Entry'!F33)</f>
        <v/>
      </c>
      <c r="M27" s="1" t="str">
        <f>IF('Data Entry'!H33="","",'Data Entry'!H33)</f>
        <v/>
      </c>
      <c r="N27" s="1" t="str">
        <f>IF('Data Entry'!J33="","",'Data Entry'!J33)</f>
        <v/>
      </c>
      <c r="O27" s="1" t="str">
        <f>IF('Data Entry'!G33="","",'Data Entry'!G33)</f>
        <v/>
      </c>
      <c r="P27" s="1" t="str">
        <f>IF('Data Entry'!I33="","",'Data Entry'!I33)</f>
        <v/>
      </c>
      <c r="Q27" s="7" t="str">
        <f>IF('Data Entry'!K33="","",'Data Entry'!K33)</f>
        <v/>
      </c>
    </row>
    <row r="28" spans="1:17" x14ac:dyDescent="0.25">
      <c r="A28" s="1" t="str">
        <v/>
      </c>
      <c r="B28" s="1" t="str">
        <f>IF(_xlfn.XLOOKUP(A28,'Data Entry'!B:B,'Data Entry'!C:C,"",0,1)=0,"",_xlfn.XLOOKUP(A28,'Data Entry'!B:B,'Data Entry'!C:C,"",0,1))</f>
        <v/>
      </c>
      <c r="C28" s="1" t="str" cm="1">
        <f t="array" ref="C28">INDEX($I$1:$I$4,MATCH("Year "&amp;_xlfn.IFS(ISNUMBER(A28)=TRUE,1,AND(ISNUMBER(A28)=FALSE,ISNUMBER(A27)=TRUE),2,AND(ISNUMBER(A28)=FALSE,ISNUMBER(A27)=FALSE),3),$H$1:$H$4,0))</f>
        <v>Enter a Start Year</v>
      </c>
      <c r="D28" s="1" t="str">
        <f>_xlfn.XLOOKUP('2.5 Data Cleaning'!$B26,'Data Entry'!$C:$C,'Data Entry'!J:J,"",0,1)</f>
        <v/>
      </c>
      <c r="E28" s="1" t="str">
        <f>_xlfn.XLOOKUP('2.5 Data Cleaning'!$B26,'Data Entry'!$C:$C,'Data Entry'!K:K,"",0,1)</f>
        <v/>
      </c>
      <c r="L28" s="10" t="str">
        <f>IF('Data Entry'!F34="","",'Data Entry'!F34)</f>
        <v/>
      </c>
      <c r="M28" s="1" t="str">
        <f>IF('Data Entry'!H34="","",'Data Entry'!H34)</f>
        <v/>
      </c>
      <c r="N28" s="1" t="str">
        <f>IF('Data Entry'!J34="","",'Data Entry'!J34)</f>
        <v/>
      </c>
      <c r="O28" s="1" t="str">
        <f>IF('Data Entry'!G34="","",'Data Entry'!G34)</f>
        <v/>
      </c>
      <c r="P28" s="1" t="str">
        <f>IF('Data Entry'!I34="","",'Data Entry'!I34)</f>
        <v/>
      </c>
      <c r="Q28" s="7" t="str">
        <f>IF('Data Entry'!K34="","",'Data Entry'!K34)</f>
        <v/>
      </c>
    </row>
    <row r="29" spans="1:17" x14ac:dyDescent="0.25">
      <c r="A29" s="1">
        <v>10</v>
      </c>
      <c r="B29" s="1" t="str">
        <f>IF(_xlfn.XLOOKUP(A29,'Data Entry'!B:B,'Data Entry'!C:C,"",0,1)=0,"",_xlfn.XLOOKUP(A29,'Data Entry'!B:B,'Data Entry'!C:C,"",0,1))</f>
        <v/>
      </c>
      <c r="C29" s="1" t="str" cm="1">
        <f t="array" ref="C29">INDEX($I$1:$I$4,MATCH("Year "&amp;_xlfn.IFS(ISNUMBER(A29)=TRUE,1,AND(ISNUMBER(A29)=FALSE,ISNUMBER(A28)=TRUE),2,AND(ISNUMBER(A29)=FALSE,ISNUMBER(A28)=FALSE),3),$H$1:$H$4,0))</f>
        <v>Enter a Start Year</v>
      </c>
      <c r="D29" s="1" t="str">
        <f>_xlfn.XLOOKUP('2.5 Data Cleaning'!$B29,'Data Entry'!$C:$C,'Data Entry'!F:F,"",0,1)</f>
        <v/>
      </c>
      <c r="E29" s="1" t="str">
        <f>_xlfn.XLOOKUP('2.5 Data Cleaning'!$B29,'Data Entry'!$C:$C,'Data Entry'!G:G,"",0,1)</f>
        <v/>
      </c>
      <c r="L29" s="10" t="str">
        <f>IF('Data Entry'!F35="","",'Data Entry'!F35)</f>
        <v/>
      </c>
      <c r="M29" s="1" t="str">
        <f>IF('Data Entry'!H35="","",'Data Entry'!H35)</f>
        <v/>
      </c>
      <c r="N29" s="1" t="str">
        <f>IF('Data Entry'!J35="","",'Data Entry'!J35)</f>
        <v/>
      </c>
      <c r="O29" s="1" t="str">
        <f>IF('Data Entry'!G35="","",'Data Entry'!G35)</f>
        <v/>
      </c>
      <c r="P29" s="1" t="str">
        <f>IF('Data Entry'!I35="","",'Data Entry'!I35)</f>
        <v/>
      </c>
      <c r="Q29" s="7" t="str">
        <f>IF('Data Entry'!K35="","",'Data Entry'!K35)</f>
        <v/>
      </c>
    </row>
    <row r="30" spans="1:17" x14ac:dyDescent="0.25">
      <c r="A30" s="1" t="str">
        <v/>
      </c>
      <c r="B30" s="1" t="str">
        <f>IF(_xlfn.XLOOKUP(A30,'Data Entry'!B:B,'Data Entry'!C:C,"",0,1)=0,"",_xlfn.XLOOKUP(A30,'Data Entry'!B:B,'Data Entry'!C:C,"",0,1))</f>
        <v/>
      </c>
      <c r="C30" s="1" t="str" cm="1">
        <f t="array" ref="C30">INDEX($I$1:$I$4,MATCH("Year "&amp;_xlfn.IFS(ISNUMBER(A30)=TRUE,1,AND(ISNUMBER(A30)=FALSE,ISNUMBER(A29)=TRUE),2,AND(ISNUMBER(A30)=FALSE,ISNUMBER(A29)=FALSE),3),$H$1:$H$4,0))</f>
        <v>Enter a Start Year</v>
      </c>
      <c r="D30" s="1" t="str">
        <f>_xlfn.XLOOKUP('2.5 Data Cleaning'!$B29,'Data Entry'!$C:$C,'Data Entry'!H:H,"",0,1)</f>
        <v/>
      </c>
      <c r="E30" s="1" t="str">
        <f>_xlfn.XLOOKUP('2.5 Data Cleaning'!$B29,'Data Entry'!$C:$C,'Data Entry'!I:I,"",0,1)</f>
        <v/>
      </c>
      <c r="L30" s="5" t="str">
        <f>IF('Data Entry'!F36="","",'Data Entry'!F36)</f>
        <v/>
      </c>
      <c r="M30" s="4" t="str">
        <f>IF('Data Entry'!H36="","",'Data Entry'!H36)</f>
        <v/>
      </c>
      <c r="N30" s="4" t="str">
        <f>IF('Data Entry'!J36="","",'Data Entry'!J36)</f>
        <v/>
      </c>
      <c r="O30" s="4" t="str">
        <f>IF('Data Entry'!G36="","",'Data Entry'!G36)</f>
        <v/>
      </c>
      <c r="P30" s="4" t="str">
        <f>IF('Data Entry'!I36="","",'Data Entry'!I36)</f>
        <v/>
      </c>
      <c r="Q30" s="6" t="str">
        <f>IF('Data Entry'!K36="","",'Data Entry'!K36)</f>
        <v/>
      </c>
    </row>
    <row r="31" spans="1:17" x14ac:dyDescent="0.25">
      <c r="A31" s="1" t="str">
        <v/>
      </c>
      <c r="B31" s="1" t="str">
        <f>IF(_xlfn.XLOOKUP(A31,'Data Entry'!B:B,'Data Entry'!C:C,"",0,1)=0,"",_xlfn.XLOOKUP(A31,'Data Entry'!B:B,'Data Entry'!C:C,"",0,1))</f>
        <v/>
      </c>
      <c r="C31" s="1" t="str" cm="1">
        <f t="array" ref="C31">INDEX($I$1:$I$4,MATCH("Year "&amp;_xlfn.IFS(ISNUMBER(A31)=TRUE,1,AND(ISNUMBER(A31)=FALSE,ISNUMBER(A30)=TRUE),2,AND(ISNUMBER(A31)=FALSE,ISNUMBER(A30)=FALSE),3),$H$1:$H$4,0))</f>
        <v>Enter a Start Year</v>
      </c>
      <c r="D31" s="1" t="str">
        <f>_xlfn.XLOOKUP('2.5 Data Cleaning'!$B29,'Data Entry'!$C:$C,'Data Entry'!J:J,"",0,1)</f>
        <v/>
      </c>
      <c r="E31" s="1" t="str">
        <f>_xlfn.XLOOKUP('2.5 Data Cleaning'!$B29,'Data Entry'!$C:$C,'Data Entry'!K:K,"",0,1)</f>
        <v/>
      </c>
    </row>
    <row r="32" spans="1:17" x14ac:dyDescent="0.25">
      <c r="A32" s="1">
        <v>11</v>
      </c>
      <c r="B32" s="1" t="str">
        <f>IF(_xlfn.XLOOKUP(A32,'Data Entry'!B:B,'Data Entry'!C:C,"",0,1)=0,"",_xlfn.XLOOKUP(A32,'Data Entry'!B:B,'Data Entry'!C:C,"",0,1))</f>
        <v/>
      </c>
      <c r="C32" s="1" t="str" cm="1">
        <f t="array" ref="C32">INDEX($I$1:$I$4,MATCH("Year "&amp;_xlfn.IFS(ISNUMBER(A32)=TRUE,1,AND(ISNUMBER(A32)=FALSE,ISNUMBER(A31)=TRUE),2,AND(ISNUMBER(A32)=FALSE,ISNUMBER(A31)=FALSE),3),$H$1:$H$4,0))</f>
        <v>Enter a Start Year</v>
      </c>
      <c r="D32" s="1" t="str">
        <f>_xlfn.XLOOKUP('2.5 Data Cleaning'!$B32,'Data Entry'!$C:$C,'Data Entry'!F:F,"",0,1)</f>
        <v/>
      </c>
      <c r="E32" s="1" t="str">
        <f>_xlfn.XLOOKUP('2.5 Data Cleaning'!$B32,'Data Entry'!$C:$C,'Data Entry'!G:G,"",0,1)</f>
        <v/>
      </c>
    </row>
    <row r="33" spans="1:5" x14ac:dyDescent="0.25">
      <c r="A33" s="1" t="str">
        <v/>
      </c>
      <c r="B33" s="1" t="str">
        <f>IF(_xlfn.XLOOKUP(A33,'Data Entry'!B:B,'Data Entry'!C:C,"",0,1)=0,"",_xlfn.XLOOKUP(A33,'Data Entry'!B:B,'Data Entry'!C:C,"",0,1))</f>
        <v/>
      </c>
      <c r="C33" s="1" t="str" cm="1">
        <f t="array" ref="C33">INDEX($I$1:$I$4,MATCH("Year "&amp;_xlfn.IFS(ISNUMBER(A33)=TRUE,1,AND(ISNUMBER(A33)=FALSE,ISNUMBER(A32)=TRUE),2,AND(ISNUMBER(A33)=FALSE,ISNUMBER(A32)=FALSE),3),$H$1:$H$4,0))</f>
        <v>Enter a Start Year</v>
      </c>
      <c r="D33" s="1" t="str">
        <f>_xlfn.XLOOKUP('2.5 Data Cleaning'!$B32,'Data Entry'!$C:$C,'Data Entry'!H:H,"",0,1)</f>
        <v/>
      </c>
      <c r="E33" s="1" t="str">
        <f>_xlfn.XLOOKUP('2.5 Data Cleaning'!$B32,'Data Entry'!$C:$C,'Data Entry'!I:I,"",0,1)</f>
        <v/>
      </c>
    </row>
    <row r="34" spans="1:5" x14ac:dyDescent="0.25">
      <c r="A34" s="1" t="str">
        <v/>
      </c>
      <c r="B34" s="1" t="str">
        <f>IF(_xlfn.XLOOKUP(A34,'Data Entry'!B:B,'Data Entry'!C:C,"",0,1)=0,"",_xlfn.XLOOKUP(A34,'Data Entry'!B:B,'Data Entry'!C:C,"",0,1))</f>
        <v/>
      </c>
      <c r="C34" s="1" t="str" cm="1">
        <f t="array" ref="C34">INDEX($I$1:$I$4,MATCH("Year "&amp;_xlfn.IFS(ISNUMBER(A34)=TRUE,1,AND(ISNUMBER(A34)=FALSE,ISNUMBER(A33)=TRUE),2,AND(ISNUMBER(A34)=FALSE,ISNUMBER(A33)=FALSE),3),$H$1:$H$4,0))</f>
        <v>Enter a Start Year</v>
      </c>
      <c r="D34" s="1" t="str">
        <f>_xlfn.XLOOKUP('2.5 Data Cleaning'!$B32,'Data Entry'!$C:$C,'Data Entry'!J:J,"",0,1)</f>
        <v/>
      </c>
      <c r="E34" s="1" t="str">
        <f>_xlfn.XLOOKUP('2.5 Data Cleaning'!$B32,'Data Entry'!$C:$C,'Data Entry'!K:K,"",0,1)</f>
        <v/>
      </c>
    </row>
    <row r="35" spans="1:5" x14ac:dyDescent="0.25">
      <c r="A35" s="1">
        <v>12</v>
      </c>
      <c r="B35" s="1" t="str">
        <f>IF(_xlfn.XLOOKUP(A35,'Data Entry'!B:B,'Data Entry'!C:C,"",0,1)=0,"",_xlfn.XLOOKUP(A35,'Data Entry'!B:B,'Data Entry'!C:C,"",0,1))</f>
        <v/>
      </c>
      <c r="C35" s="1" t="str" cm="1">
        <f t="array" ref="C35">INDEX($I$1:$I$4,MATCH("Year "&amp;_xlfn.IFS(ISNUMBER(A35)=TRUE,1,AND(ISNUMBER(A35)=FALSE,ISNUMBER(A34)=TRUE),2,AND(ISNUMBER(A35)=FALSE,ISNUMBER(A34)=FALSE),3),$H$1:$H$4,0))</f>
        <v>Enter a Start Year</v>
      </c>
      <c r="D35" s="1" t="str">
        <f>_xlfn.XLOOKUP('2.5 Data Cleaning'!$B35,'Data Entry'!$C:$C,'Data Entry'!F:F,"",0,1)</f>
        <v/>
      </c>
      <c r="E35" s="1" t="str">
        <f>_xlfn.XLOOKUP('2.5 Data Cleaning'!$B35,'Data Entry'!$C:$C,'Data Entry'!G:G,"",0,1)</f>
        <v/>
      </c>
    </row>
    <row r="36" spans="1:5" x14ac:dyDescent="0.25">
      <c r="A36" s="1" t="str">
        <v/>
      </c>
      <c r="B36" s="1" t="str">
        <f>IF(_xlfn.XLOOKUP(A36,'Data Entry'!B:B,'Data Entry'!C:C,"",0,1)=0,"",_xlfn.XLOOKUP(A36,'Data Entry'!B:B,'Data Entry'!C:C,"",0,1))</f>
        <v/>
      </c>
      <c r="C36" s="1" t="str" cm="1">
        <f t="array" ref="C36">INDEX($I$1:$I$4,MATCH("Year "&amp;_xlfn.IFS(ISNUMBER(A36)=TRUE,1,AND(ISNUMBER(A36)=FALSE,ISNUMBER(A35)=TRUE),2,AND(ISNUMBER(A36)=FALSE,ISNUMBER(A35)=FALSE),3),$H$1:$H$4,0))</f>
        <v>Enter a Start Year</v>
      </c>
      <c r="D36" s="1" t="str">
        <f>_xlfn.XLOOKUP('2.5 Data Cleaning'!$B35,'Data Entry'!$C:$C,'Data Entry'!H:H,"",0,1)</f>
        <v/>
      </c>
      <c r="E36" s="1" t="str">
        <f>_xlfn.XLOOKUP('2.5 Data Cleaning'!$B35,'Data Entry'!$C:$C,'Data Entry'!I:I,"",0,1)</f>
        <v/>
      </c>
    </row>
    <row r="37" spans="1:5" x14ac:dyDescent="0.25">
      <c r="A37" s="1" t="str">
        <v/>
      </c>
      <c r="B37" s="1" t="str">
        <f>IF(_xlfn.XLOOKUP(A37,'Data Entry'!B:B,'Data Entry'!C:C,"",0,1)=0,"",_xlfn.XLOOKUP(A37,'Data Entry'!B:B,'Data Entry'!C:C,"",0,1))</f>
        <v/>
      </c>
      <c r="C37" s="1" t="str" cm="1">
        <f t="array" ref="C37">INDEX($I$1:$I$4,MATCH("Year "&amp;_xlfn.IFS(ISNUMBER(A37)=TRUE,1,AND(ISNUMBER(A37)=FALSE,ISNUMBER(A36)=TRUE),2,AND(ISNUMBER(A37)=FALSE,ISNUMBER(A36)=FALSE),3),$H$1:$H$4,0))</f>
        <v>Enter a Start Year</v>
      </c>
      <c r="D37" s="1" t="str">
        <f>_xlfn.XLOOKUP('2.5 Data Cleaning'!$B35,'Data Entry'!$C:$C,'Data Entry'!J:J,"",0,1)</f>
        <v/>
      </c>
      <c r="E37" s="1" t="str">
        <f>_xlfn.XLOOKUP('2.5 Data Cleaning'!$B35,'Data Entry'!$C:$C,'Data Entry'!K:K,"",0,1)</f>
        <v/>
      </c>
    </row>
    <row r="38" spans="1:5" x14ac:dyDescent="0.25">
      <c r="A38" s="1">
        <v>13</v>
      </c>
      <c r="B38" s="1" t="str">
        <f>IF(_xlfn.XLOOKUP(A38,'Data Entry'!B:B,'Data Entry'!C:C,"",0,1)=0,"",_xlfn.XLOOKUP(A38,'Data Entry'!B:B,'Data Entry'!C:C,"",0,1))</f>
        <v/>
      </c>
      <c r="C38" s="1" t="str" cm="1">
        <f t="array" ref="C38">INDEX($I$1:$I$4,MATCH("Year "&amp;_xlfn.IFS(ISNUMBER(A38)=TRUE,1,AND(ISNUMBER(A38)=FALSE,ISNUMBER(A37)=TRUE),2,AND(ISNUMBER(A38)=FALSE,ISNUMBER(A37)=FALSE),3),$H$1:$H$4,0))</f>
        <v>Enter a Start Year</v>
      </c>
      <c r="D38" s="1" t="str">
        <f>_xlfn.XLOOKUP('2.5 Data Cleaning'!$B38,'Data Entry'!$C:$C,'Data Entry'!F:F,"",0,1)</f>
        <v/>
      </c>
      <c r="E38" s="1" t="str">
        <f>_xlfn.XLOOKUP('2.5 Data Cleaning'!$B38,'Data Entry'!$C:$C,'Data Entry'!G:G,"",0,1)</f>
        <v/>
      </c>
    </row>
    <row r="39" spans="1:5" x14ac:dyDescent="0.25">
      <c r="A39" s="1" t="str">
        <v/>
      </c>
      <c r="B39" s="1" t="str">
        <f>IF(_xlfn.XLOOKUP(A39,'Data Entry'!B:B,'Data Entry'!C:C,"",0,1)=0,"",_xlfn.XLOOKUP(A39,'Data Entry'!B:B,'Data Entry'!C:C,"",0,1))</f>
        <v/>
      </c>
      <c r="C39" s="1" t="str" cm="1">
        <f t="array" ref="C39">INDEX($I$1:$I$4,MATCH("Year "&amp;_xlfn.IFS(ISNUMBER(A39)=TRUE,1,AND(ISNUMBER(A39)=FALSE,ISNUMBER(A38)=TRUE),2,AND(ISNUMBER(A39)=FALSE,ISNUMBER(A38)=FALSE),3),$H$1:$H$4,0))</f>
        <v>Enter a Start Year</v>
      </c>
      <c r="D39" s="1" t="str">
        <f>_xlfn.XLOOKUP('2.5 Data Cleaning'!$B38,'Data Entry'!$C:$C,'Data Entry'!H:H,"",0,1)</f>
        <v/>
      </c>
      <c r="E39" s="1" t="str">
        <f>_xlfn.XLOOKUP('2.5 Data Cleaning'!$B38,'Data Entry'!$C:$C,'Data Entry'!I:I,"",0,1)</f>
        <v/>
      </c>
    </row>
    <row r="40" spans="1:5" x14ac:dyDescent="0.25">
      <c r="A40" s="1" t="str">
        <v/>
      </c>
      <c r="B40" s="1" t="str">
        <f>IF(_xlfn.XLOOKUP(A40,'Data Entry'!B:B,'Data Entry'!C:C,"",0,1)=0,"",_xlfn.XLOOKUP(A40,'Data Entry'!B:B,'Data Entry'!C:C,"",0,1))</f>
        <v/>
      </c>
      <c r="C40" s="1" t="str" cm="1">
        <f t="array" ref="C40">INDEX($I$1:$I$4,MATCH("Year "&amp;_xlfn.IFS(ISNUMBER(A40)=TRUE,1,AND(ISNUMBER(A40)=FALSE,ISNUMBER(A39)=TRUE),2,AND(ISNUMBER(A40)=FALSE,ISNUMBER(A39)=FALSE),3),$H$1:$H$4,0))</f>
        <v>Enter a Start Year</v>
      </c>
      <c r="D40" s="1" t="str">
        <f>_xlfn.XLOOKUP('2.5 Data Cleaning'!$B38,'Data Entry'!$C:$C,'Data Entry'!J:J,"",0,1)</f>
        <v/>
      </c>
      <c r="E40" s="1" t="str">
        <f>_xlfn.XLOOKUP('2.5 Data Cleaning'!$B38,'Data Entry'!$C:$C,'Data Entry'!K:K,"",0,1)</f>
        <v/>
      </c>
    </row>
    <row r="41" spans="1:5" x14ac:dyDescent="0.25">
      <c r="A41" s="1">
        <v>14</v>
      </c>
      <c r="B41" s="1" t="str">
        <f>IF(_xlfn.XLOOKUP(A41,'Data Entry'!B:B,'Data Entry'!C:C,"",0,1)=0,"",_xlfn.XLOOKUP(A41,'Data Entry'!B:B,'Data Entry'!C:C,"",0,1))</f>
        <v/>
      </c>
      <c r="C41" s="1" t="str" cm="1">
        <f t="array" ref="C41">INDEX($I$1:$I$4,MATCH("Year "&amp;_xlfn.IFS(ISNUMBER(A41)=TRUE,1,AND(ISNUMBER(A41)=FALSE,ISNUMBER(A40)=TRUE),2,AND(ISNUMBER(A41)=FALSE,ISNUMBER(A40)=FALSE),3),$H$1:$H$4,0))</f>
        <v>Enter a Start Year</v>
      </c>
      <c r="D41" s="1" t="str">
        <f>_xlfn.XLOOKUP('2.5 Data Cleaning'!$B41,'Data Entry'!$C:$C,'Data Entry'!F:F,"",0,1)</f>
        <v/>
      </c>
      <c r="E41" s="1" t="str">
        <f>_xlfn.XLOOKUP('2.5 Data Cleaning'!$B41,'Data Entry'!$C:$C,'Data Entry'!G:G,"",0,1)</f>
        <v/>
      </c>
    </row>
    <row r="42" spans="1:5" x14ac:dyDescent="0.25">
      <c r="A42" s="1" t="str">
        <v/>
      </c>
      <c r="B42" s="1" t="str">
        <f>IF(_xlfn.XLOOKUP(A42,'Data Entry'!B:B,'Data Entry'!C:C,"",0,1)=0,"",_xlfn.XLOOKUP(A42,'Data Entry'!B:B,'Data Entry'!C:C,"",0,1))</f>
        <v/>
      </c>
      <c r="C42" s="1" t="str" cm="1">
        <f t="array" ref="C42">INDEX($I$1:$I$4,MATCH("Year "&amp;_xlfn.IFS(ISNUMBER(A42)=TRUE,1,AND(ISNUMBER(A42)=FALSE,ISNUMBER(A41)=TRUE),2,AND(ISNUMBER(A42)=FALSE,ISNUMBER(A41)=FALSE),3),$H$1:$H$4,0))</f>
        <v>Enter a Start Year</v>
      </c>
      <c r="D42" s="1" t="str">
        <f>_xlfn.XLOOKUP('2.5 Data Cleaning'!$B41,'Data Entry'!$C:$C,'Data Entry'!H:H,"",0,1)</f>
        <v/>
      </c>
      <c r="E42" s="1" t="str">
        <f>_xlfn.XLOOKUP('2.5 Data Cleaning'!$B41,'Data Entry'!$C:$C,'Data Entry'!I:I,"",0,1)</f>
        <v/>
      </c>
    </row>
    <row r="43" spans="1:5" x14ac:dyDescent="0.25">
      <c r="A43" s="1" t="str">
        <v/>
      </c>
      <c r="B43" s="1" t="str">
        <f>IF(_xlfn.XLOOKUP(A43,'Data Entry'!B:B,'Data Entry'!C:C,"",0,1)=0,"",_xlfn.XLOOKUP(A43,'Data Entry'!B:B,'Data Entry'!C:C,"",0,1))</f>
        <v/>
      </c>
      <c r="C43" s="1" t="str" cm="1">
        <f t="array" ref="C43">INDEX($I$1:$I$4,MATCH("Year "&amp;_xlfn.IFS(ISNUMBER(A43)=TRUE,1,AND(ISNUMBER(A43)=FALSE,ISNUMBER(A42)=TRUE),2,AND(ISNUMBER(A43)=FALSE,ISNUMBER(A42)=FALSE),3),$H$1:$H$4,0))</f>
        <v>Enter a Start Year</v>
      </c>
      <c r="D43" s="1" t="str">
        <f>_xlfn.XLOOKUP('2.5 Data Cleaning'!$B41,'Data Entry'!$C:$C,'Data Entry'!J:J,"",0,1)</f>
        <v/>
      </c>
      <c r="E43" s="1" t="str">
        <f>_xlfn.XLOOKUP('2.5 Data Cleaning'!$B41,'Data Entry'!$C:$C,'Data Entry'!K:K,"",0,1)</f>
        <v/>
      </c>
    </row>
    <row r="44" spans="1:5" x14ac:dyDescent="0.25">
      <c r="A44" s="1">
        <v>15</v>
      </c>
      <c r="B44" s="1" t="str">
        <f>IF(_xlfn.XLOOKUP(A44,'Data Entry'!B:B,'Data Entry'!C:C,"",0,1)=0,"",_xlfn.XLOOKUP(A44,'Data Entry'!B:B,'Data Entry'!C:C,"",0,1))</f>
        <v/>
      </c>
      <c r="C44" s="1" t="str" cm="1">
        <f t="array" ref="C44">INDEX($I$1:$I$4,MATCH("Year "&amp;_xlfn.IFS(ISNUMBER(A44)=TRUE,1,AND(ISNUMBER(A44)=FALSE,ISNUMBER(A43)=TRUE),2,AND(ISNUMBER(A44)=FALSE,ISNUMBER(A43)=FALSE),3),$H$1:$H$4,0))</f>
        <v>Enter a Start Year</v>
      </c>
      <c r="D44" s="1" t="str">
        <f>_xlfn.XLOOKUP('2.5 Data Cleaning'!$B44,'Data Entry'!$C:$C,'Data Entry'!F:F,"",0,1)</f>
        <v/>
      </c>
      <c r="E44" s="1" t="str">
        <f>_xlfn.XLOOKUP('2.5 Data Cleaning'!$B44,'Data Entry'!$C:$C,'Data Entry'!G:G,"",0,1)</f>
        <v/>
      </c>
    </row>
    <row r="45" spans="1:5" x14ac:dyDescent="0.25">
      <c r="A45" s="1" t="str">
        <v/>
      </c>
      <c r="B45" s="1" t="str">
        <f>IF(_xlfn.XLOOKUP(A45,'Data Entry'!B:B,'Data Entry'!C:C,"",0,1)=0,"",_xlfn.XLOOKUP(A45,'Data Entry'!B:B,'Data Entry'!C:C,"",0,1))</f>
        <v/>
      </c>
      <c r="C45" s="1" t="str" cm="1">
        <f t="array" ref="C45">INDEX($I$1:$I$4,MATCH("Year "&amp;_xlfn.IFS(ISNUMBER(A45)=TRUE,1,AND(ISNUMBER(A45)=FALSE,ISNUMBER(A44)=TRUE),2,AND(ISNUMBER(A45)=FALSE,ISNUMBER(A44)=FALSE),3),$H$1:$H$4,0))</f>
        <v>Enter a Start Year</v>
      </c>
      <c r="D45" s="1" t="str">
        <f>_xlfn.XLOOKUP('2.5 Data Cleaning'!$B44,'Data Entry'!$C:$C,'Data Entry'!H:H,"",0,1)</f>
        <v/>
      </c>
      <c r="E45" s="1" t="str">
        <f>_xlfn.XLOOKUP('2.5 Data Cleaning'!$B44,'Data Entry'!$C:$C,'Data Entry'!I:I,"",0,1)</f>
        <v/>
      </c>
    </row>
    <row r="46" spans="1:5" x14ac:dyDescent="0.25">
      <c r="A46" s="1" t="str">
        <v/>
      </c>
      <c r="B46" s="1" t="str">
        <f>IF(_xlfn.XLOOKUP(A46,'Data Entry'!B:B,'Data Entry'!C:C,"",0,1)=0,"",_xlfn.XLOOKUP(A46,'Data Entry'!B:B,'Data Entry'!C:C,"",0,1))</f>
        <v/>
      </c>
      <c r="C46" s="1" t="str" cm="1">
        <f t="array" ref="C46">INDEX($I$1:$I$4,MATCH("Year "&amp;_xlfn.IFS(ISNUMBER(A46)=TRUE,1,AND(ISNUMBER(A46)=FALSE,ISNUMBER(A45)=TRUE),2,AND(ISNUMBER(A46)=FALSE,ISNUMBER(A45)=FALSE),3),$H$1:$H$4,0))</f>
        <v>Enter a Start Year</v>
      </c>
      <c r="D46" s="1" t="str">
        <f>_xlfn.XLOOKUP('2.5 Data Cleaning'!$B44,'Data Entry'!$C:$C,'Data Entry'!J:J,"",0,1)</f>
        <v/>
      </c>
      <c r="E46" s="1" t="str">
        <f>_xlfn.XLOOKUP('2.5 Data Cleaning'!$B44,'Data Entry'!$C:$C,'Data Entry'!K:K,"",0,1)</f>
        <v/>
      </c>
    </row>
    <row r="47" spans="1:5" x14ac:dyDescent="0.25">
      <c r="A47" s="1">
        <v>16</v>
      </c>
      <c r="B47" s="1" t="str">
        <f>IF(_xlfn.XLOOKUP(A47,'Data Entry'!B:B,'Data Entry'!C:C,"",0,1)=0,"",_xlfn.XLOOKUP(A47,'Data Entry'!B:B,'Data Entry'!C:C,"",0,1))</f>
        <v/>
      </c>
      <c r="C47" s="1" t="str" cm="1">
        <f t="array" ref="C47">INDEX($I$1:$I$4,MATCH("Year "&amp;_xlfn.IFS(ISNUMBER(A47)=TRUE,1,AND(ISNUMBER(A47)=FALSE,ISNUMBER(A46)=TRUE),2,AND(ISNUMBER(A47)=FALSE,ISNUMBER(A46)=FALSE),3),$H$1:$H$4,0))</f>
        <v>Enter a Start Year</v>
      </c>
      <c r="D47" s="1" t="str">
        <f>_xlfn.XLOOKUP('2.5 Data Cleaning'!$B47,'Data Entry'!$C:$C,'Data Entry'!F:F,"",0,1)</f>
        <v/>
      </c>
      <c r="E47" s="1" t="str">
        <f>_xlfn.XLOOKUP('2.5 Data Cleaning'!$B47,'Data Entry'!$C:$C,'Data Entry'!G:G,"",0,1)</f>
        <v/>
      </c>
    </row>
    <row r="48" spans="1:5" x14ac:dyDescent="0.25">
      <c r="A48" s="1" t="str">
        <v/>
      </c>
      <c r="B48" s="1" t="str">
        <f>IF(_xlfn.XLOOKUP(A48,'Data Entry'!B:B,'Data Entry'!C:C,"",0,1)=0,"",_xlfn.XLOOKUP(A48,'Data Entry'!B:B,'Data Entry'!C:C,"",0,1))</f>
        <v/>
      </c>
      <c r="C48" s="1" t="str" cm="1">
        <f t="array" ref="C48">INDEX($I$1:$I$4,MATCH("Year "&amp;_xlfn.IFS(ISNUMBER(A48)=TRUE,1,AND(ISNUMBER(A48)=FALSE,ISNUMBER(A47)=TRUE),2,AND(ISNUMBER(A48)=FALSE,ISNUMBER(A47)=FALSE),3),$H$1:$H$4,0))</f>
        <v>Enter a Start Year</v>
      </c>
      <c r="D48" s="1" t="str">
        <f>_xlfn.XLOOKUP('2.5 Data Cleaning'!$B47,'Data Entry'!$C:$C,'Data Entry'!H:H,"",0,1)</f>
        <v/>
      </c>
      <c r="E48" s="1" t="str">
        <f>_xlfn.XLOOKUP('2.5 Data Cleaning'!$B47,'Data Entry'!$C:$C,'Data Entry'!I:I,"",0,1)</f>
        <v/>
      </c>
    </row>
    <row r="49" spans="1:5" x14ac:dyDescent="0.25">
      <c r="A49" s="1" t="str">
        <v/>
      </c>
      <c r="B49" s="1" t="str">
        <f>IF(_xlfn.XLOOKUP(A49,'Data Entry'!B:B,'Data Entry'!C:C,"",0,1)=0,"",_xlfn.XLOOKUP(A49,'Data Entry'!B:B,'Data Entry'!C:C,"",0,1))</f>
        <v/>
      </c>
      <c r="C49" s="1" t="str" cm="1">
        <f t="array" ref="C49">INDEX($I$1:$I$4,MATCH("Year "&amp;_xlfn.IFS(ISNUMBER(A49)=TRUE,1,AND(ISNUMBER(A49)=FALSE,ISNUMBER(A48)=TRUE),2,AND(ISNUMBER(A49)=FALSE,ISNUMBER(A48)=FALSE),3),$H$1:$H$4,0))</f>
        <v>Enter a Start Year</v>
      </c>
      <c r="D49" s="1" t="str">
        <f>_xlfn.XLOOKUP('2.5 Data Cleaning'!$B47,'Data Entry'!$C:$C,'Data Entry'!J:J,"",0,1)</f>
        <v/>
      </c>
      <c r="E49" s="1" t="str">
        <f>_xlfn.XLOOKUP('2.5 Data Cleaning'!$B47,'Data Entry'!$C:$C,'Data Entry'!K:K,"",0,1)</f>
        <v/>
      </c>
    </row>
    <row r="50" spans="1:5" x14ac:dyDescent="0.25">
      <c r="A50" s="1">
        <v>17</v>
      </c>
      <c r="B50" s="1" t="str">
        <f>IF(_xlfn.XLOOKUP(A50,'Data Entry'!B:B,'Data Entry'!C:C,"",0,1)=0,"",_xlfn.XLOOKUP(A50,'Data Entry'!B:B,'Data Entry'!C:C,"",0,1))</f>
        <v/>
      </c>
      <c r="C50" s="1" t="str" cm="1">
        <f t="array" ref="C50">INDEX($I$1:$I$4,MATCH("Year "&amp;_xlfn.IFS(ISNUMBER(A50)=TRUE,1,AND(ISNUMBER(A50)=FALSE,ISNUMBER(A49)=TRUE),2,AND(ISNUMBER(A50)=FALSE,ISNUMBER(A49)=FALSE),3),$H$1:$H$4,0))</f>
        <v>Enter a Start Year</v>
      </c>
      <c r="D50" s="1" t="str">
        <f>_xlfn.XLOOKUP('2.5 Data Cleaning'!$B50,'Data Entry'!$C:$C,'Data Entry'!F:F,"",0,1)</f>
        <v/>
      </c>
      <c r="E50" s="1" t="str">
        <f>_xlfn.XLOOKUP('2.5 Data Cleaning'!$B50,'Data Entry'!$C:$C,'Data Entry'!G:G,"",0,1)</f>
        <v/>
      </c>
    </row>
    <row r="51" spans="1:5" x14ac:dyDescent="0.25">
      <c r="A51" s="1" t="str">
        <v/>
      </c>
      <c r="B51" s="1" t="str">
        <f>IF(_xlfn.XLOOKUP(A51,'Data Entry'!B:B,'Data Entry'!C:C,"",0,1)=0,"",_xlfn.XLOOKUP(A51,'Data Entry'!B:B,'Data Entry'!C:C,"",0,1))</f>
        <v/>
      </c>
      <c r="C51" s="1" t="str" cm="1">
        <f t="array" ref="C51">INDEX($I$1:$I$4,MATCH("Year "&amp;_xlfn.IFS(ISNUMBER(A51)=TRUE,1,AND(ISNUMBER(A51)=FALSE,ISNUMBER(A50)=TRUE),2,AND(ISNUMBER(A51)=FALSE,ISNUMBER(A50)=FALSE),3),$H$1:$H$4,0))</f>
        <v>Enter a Start Year</v>
      </c>
      <c r="D51" s="1" t="str">
        <f>_xlfn.XLOOKUP('2.5 Data Cleaning'!$B50,'Data Entry'!$C:$C,'Data Entry'!H:H,"",0,1)</f>
        <v/>
      </c>
      <c r="E51" s="1" t="str">
        <f>_xlfn.XLOOKUP('2.5 Data Cleaning'!$B50,'Data Entry'!$C:$C,'Data Entry'!I:I,"",0,1)</f>
        <v/>
      </c>
    </row>
    <row r="52" spans="1:5" x14ac:dyDescent="0.25">
      <c r="A52" s="1" t="str">
        <v/>
      </c>
      <c r="B52" s="1" t="str">
        <f>IF(_xlfn.XLOOKUP(A52,'Data Entry'!B:B,'Data Entry'!C:C,"",0,1)=0,"",_xlfn.XLOOKUP(A52,'Data Entry'!B:B,'Data Entry'!C:C,"",0,1))</f>
        <v/>
      </c>
      <c r="C52" s="1" t="str" cm="1">
        <f t="array" ref="C52">INDEX($I$1:$I$4,MATCH("Year "&amp;_xlfn.IFS(ISNUMBER(A52)=TRUE,1,AND(ISNUMBER(A52)=FALSE,ISNUMBER(A51)=TRUE),2,AND(ISNUMBER(A52)=FALSE,ISNUMBER(A51)=FALSE),3),$H$1:$H$4,0))</f>
        <v>Enter a Start Year</v>
      </c>
      <c r="D52" s="1" t="str">
        <f>_xlfn.XLOOKUP('2.5 Data Cleaning'!$B50,'Data Entry'!$C:$C,'Data Entry'!J:J,"",0,1)</f>
        <v/>
      </c>
      <c r="E52" s="1" t="str">
        <f>_xlfn.XLOOKUP('2.5 Data Cleaning'!$B50,'Data Entry'!$C:$C,'Data Entry'!K:K,"",0,1)</f>
        <v/>
      </c>
    </row>
    <row r="53" spans="1:5" x14ac:dyDescent="0.25">
      <c r="A53" s="1">
        <v>18</v>
      </c>
      <c r="B53" s="1" t="str">
        <f>IF(_xlfn.XLOOKUP(A53,'Data Entry'!B:B,'Data Entry'!C:C,"",0,1)=0,"",_xlfn.XLOOKUP(A53,'Data Entry'!B:B,'Data Entry'!C:C,"",0,1))</f>
        <v/>
      </c>
      <c r="C53" s="1" t="str" cm="1">
        <f t="array" ref="C53">INDEX($I$1:$I$4,MATCH("Year "&amp;_xlfn.IFS(ISNUMBER(A53)=TRUE,1,AND(ISNUMBER(A53)=FALSE,ISNUMBER(A52)=TRUE),2,AND(ISNUMBER(A53)=FALSE,ISNUMBER(A52)=FALSE),3),$H$1:$H$4,0))</f>
        <v>Enter a Start Year</v>
      </c>
      <c r="D53" s="1" t="str">
        <f>_xlfn.XLOOKUP('2.5 Data Cleaning'!$B53,'Data Entry'!$C:$C,'Data Entry'!F:F,"",0,1)</f>
        <v/>
      </c>
      <c r="E53" s="1" t="str">
        <f>_xlfn.XLOOKUP('2.5 Data Cleaning'!$B53,'Data Entry'!$C:$C,'Data Entry'!G:G,"",0,1)</f>
        <v/>
      </c>
    </row>
    <row r="54" spans="1:5" x14ac:dyDescent="0.25">
      <c r="A54" s="1" t="str">
        <v/>
      </c>
      <c r="B54" s="1" t="str">
        <f>IF(_xlfn.XLOOKUP(A54,'Data Entry'!B:B,'Data Entry'!C:C,"",0,1)=0,"",_xlfn.XLOOKUP(A54,'Data Entry'!B:B,'Data Entry'!C:C,"",0,1))</f>
        <v/>
      </c>
      <c r="C54" s="1" t="str" cm="1">
        <f t="array" ref="C54">INDEX($I$1:$I$4,MATCH("Year "&amp;_xlfn.IFS(ISNUMBER(A54)=TRUE,1,AND(ISNUMBER(A54)=FALSE,ISNUMBER(A53)=TRUE),2,AND(ISNUMBER(A54)=FALSE,ISNUMBER(A53)=FALSE),3),$H$1:$H$4,0))</f>
        <v>Enter a Start Year</v>
      </c>
      <c r="D54" s="1" t="str">
        <f>_xlfn.XLOOKUP('2.5 Data Cleaning'!$B53,'Data Entry'!$C:$C,'Data Entry'!H:H,"",0,1)</f>
        <v/>
      </c>
      <c r="E54" s="1" t="str">
        <f>_xlfn.XLOOKUP('2.5 Data Cleaning'!$B53,'Data Entry'!$C:$C,'Data Entry'!I:I,"",0,1)</f>
        <v/>
      </c>
    </row>
    <row r="55" spans="1:5" x14ac:dyDescent="0.25">
      <c r="A55" s="1" t="str">
        <v/>
      </c>
      <c r="B55" s="1" t="str">
        <f>IF(_xlfn.XLOOKUP(A55,'Data Entry'!B:B,'Data Entry'!C:C,"",0,1)=0,"",_xlfn.XLOOKUP(A55,'Data Entry'!B:B,'Data Entry'!C:C,"",0,1))</f>
        <v/>
      </c>
      <c r="C55" s="1" t="str" cm="1">
        <f t="array" ref="C55">INDEX($I$1:$I$4,MATCH("Year "&amp;_xlfn.IFS(ISNUMBER(A55)=TRUE,1,AND(ISNUMBER(A55)=FALSE,ISNUMBER(A54)=TRUE),2,AND(ISNUMBER(A55)=FALSE,ISNUMBER(A54)=FALSE),3),$H$1:$H$4,0))</f>
        <v>Enter a Start Year</v>
      </c>
      <c r="D55" s="1" t="str">
        <f>_xlfn.XLOOKUP('2.5 Data Cleaning'!$B53,'Data Entry'!$C:$C,'Data Entry'!J:J,"",0,1)</f>
        <v/>
      </c>
      <c r="E55" s="1" t="str">
        <f>_xlfn.XLOOKUP('2.5 Data Cleaning'!$B53,'Data Entry'!$C:$C,'Data Entry'!K:K,"",0,1)</f>
        <v/>
      </c>
    </row>
    <row r="56" spans="1:5" x14ac:dyDescent="0.25">
      <c r="A56" s="1">
        <v>19</v>
      </c>
      <c r="B56" s="1" t="str">
        <f>IF(_xlfn.XLOOKUP(A56,'Data Entry'!B:B,'Data Entry'!C:C,"",0,1)=0,"",_xlfn.XLOOKUP(A56,'Data Entry'!B:B,'Data Entry'!C:C,"",0,1))</f>
        <v/>
      </c>
      <c r="C56" s="1" t="str" cm="1">
        <f t="array" ref="C56">INDEX($I$1:$I$4,MATCH("Year "&amp;_xlfn.IFS(ISNUMBER(A56)=TRUE,1,AND(ISNUMBER(A56)=FALSE,ISNUMBER(A55)=TRUE),2,AND(ISNUMBER(A56)=FALSE,ISNUMBER(A55)=FALSE),3),$H$1:$H$4,0))</f>
        <v>Enter a Start Year</v>
      </c>
      <c r="D56" s="1" t="str">
        <f>_xlfn.XLOOKUP('2.5 Data Cleaning'!$B56,'Data Entry'!$C:$C,'Data Entry'!F:F,"",0,1)</f>
        <v/>
      </c>
      <c r="E56" s="1" t="str">
        <f>_xlfn.XLOOKUP('2.5 Data Cleaning'!$B56,'Data Entry'!$C:$C,'Data Entry'!G:G,"",0,1)</f>
        <v/>
      </c>
    </row>
    <row r="57" spans="1:5" x14ac:dyDescent="0.25">
      <c r="A57" s="1" t="str">
        <v/>
      </c>
      <c r="B57" s="1" t="str">
        <f>IF(_xlfn.XLOOKUP(A57,'Data Entry'!B:B,'Data Entry'!C:C,"",0,1)=0,"",_xlfn.XLOOKUP(A57,'Data Entry'!B:B,'Data Entry'!C:C,"",0,1))</f>
        <v/>
      </c>
      <c r="C57" s="1" t="str" cm="1">
        <f t="array" ref="C57">INDEX($I$1:$I$4,MATCH("Year "&amp;_xlfn.IFS(ISNUMBER(A57)=TRUE,1,AND(ISNUMBER(A57)=FALSE,ISNUMBER(A56)=TRUE),2,AND(ISNUMBER(A57)=FALSE,ISNUMBER(A56)=FALSE),3),$H$1:$H$4,0))</f>
        <v>Enter a Start Year</v>
      </c>
      <c r="D57" s="1" t="str">
        <f>_xlfn.XLOOKUP('2.5 Data Cleaning'!$B56,'Data Entry'!$C:$C,'Data Entry'!H:H,"",0,1)</f>
        <v/>
      </c>
      <c r="E57" s="1" t="str">
        <f>_xlfn.XLOOKUP('2.5 Data Cleaning'!$B56,'Data Entry'!$C:$C,'Data Entry'!I:I,"",0,1)</f>
        <v/>
      </c>
    </row>
    <row r="58" spans="1:5" x14ac:dyDescent="0.25">
      <c r="A58" s="1" t="str">
        <v/>
      </c>
      <c r="B58" s="1" t="str">
        <f>IF(_xlfn.XLOOKUP(A58,'Data Entry'!B:B,'Data Entry'!C:C,"",0,1)=0,"",_xlfn.XLOOKUP(A58,'Data Entry'!B:B,'Data Entry'!C:C,"",0,1))</f>
        <v/>
      </c>
      <c r="C58" s="1" t="str" cm="1">
        <f t="array" ref="C58">INDEX($I$1:$I$4,MATCH("Year "&amp;_xlfn.IFS(ISNUMBER(A58)=TRUE,1,AND(ISNUMBER(A58)=FALSE,ISNUMBER(A57)=TRUE),2,AND(ISNUMBER(A58)=FALSE,ISNUMBER(A57)=FALSE),3),$H$1:$H$4,0))</f>
        <v>Enter a Start Year</v>
      </c>
      <c r="D58" s="1" t="str">
        <f>_xlfn.XLOOKUP('2.5 Data Cleaning'!$B56,'Data Entry'!$C:$C,'Data Entry'!J:J,"",0,1)</f>
        <v/>
      </c>
      <c r="E58" s="1" t="str">
        <f>_xlfn.XLOOKUP('2.5 Data Cleaning'!$B56,'Data Entry'!$C:$C,'Data Entry'!K:K,"",0,1)</f>
        <v/>
      </c>
    </row>
    <row r="59" spans="1:5" x14ac:dyDescent="0.25">
      <c r="A59" s="1">
        <v>20</v>
      </c>
      <c r="B59" s="1" t="str">
        <f>IF(_xlfn.XLOOKUP(A59,'Data Entry'!B:B,'Data Entry'!C:C,"",0,1)=0,"",_xlfn.XLOOKUP(A59,'Data Entry'!B:B,'Data Entry'!C:C,"",0,1))</f>
        <v/>
      </c>
      <c r="C59" s="1" t="str" cm="1">
        <f t="array" ref="C59">INDEX($I$1:$I$4,MATCH("Year "&amp;_xlfn.IFS(ISNUMBER(A59)=TRUE,1,AND(ISNUMBER(A59)=FALSE,ISNUMBER(A58)=TRUE),2,AND(ISNUMBER(A59)=FALSE,ISNUMBER(A58)=FALSE),3),$H$1:$H$4,0))</f>
        <v>Enter a Start Year</v>
      </c>
      <c r="D59" s="1" t="str">
        <f>_xlfn.XLOOKUP('2.5 Data Cleaning'!$B59,'Data Entry'!$C:$C,'Data Entry'!F:F,"",0,1)</f>
        <v/>
      </c>
      <c r="E59" s="1" t="str">
        <f>_xlfn.XLOOKUP('2.5 Data Cleaning'!$B59,'Data Entry'!$C:$C,'Data Entry'!G:G,"",0,1)</f>
        <v/>
      </c>
    </row>
    <row r="60" spans="1:5" x14ac:dyDescent="0.25">
      <c r="A60" s="1" t="str">
        <v/>
      </c>
      <c r="B60" s="1" t="str">
        <f>IF(_xlfn.XLOOKUP(A60,'Data Entry'!B:B,'Data Entry'!C:C,"",0,1)=0,"",_xlfn.XLOOKUP(A60,'Data Entry'!B:B,'Data Entry'!C:C,"",0,1))</f>
        <v/>
      </c>
      <c r="C60" s="1" t="str" cm="1">
        <f t="array" ref="C60">INDEX($I$1:$I$4,MATCH("Year "&amp;_xlfn.IFS(ISNUMBER(A60)=TRUE,1,AND(ISNUMBER(A60)=FALSE,ISNUMBER(A59)=TRUE),2,AND(ISNUMBER(A60)=FALSE,ISNUMBER(A59)=FALSE),3),$H$1:$H$4,0))</f>
        <v>Enter a Start Year</v>
      </c>
      <c r="D60" s="1" t="str">
        <f>_xlfn.XLOOKUP('2.5 Data Cleaning'!$B59,'Data Entry'!$C:$C,'Data Entry'!H:H,"",0,1)</f>
        <v/>
      </c>
      <c r="E60" s="1" t="str">
        <f>_xlfn.XLOOKUP('2.5 Data Cleaning'!$B59,'Data Entry'!$C:$C,'Data Entry'!I:I,"",0,1)</f>
        <v/>
      </c>
    </row>
    <row r="61" spans="1:5" x14ac:dyDescent="0.25">
      <c r="A61" s="1" t="str">
        <v/>
      </c>
      <c r="B61" s="1" t="str">
        <f>IF(_xlfn.XLOOKUP(A61,'Data Entry'!B:B,'Data Entry'!C:C,"",0,1)=0,"",_xlfn.XLOOKUP(A61,'Data Entry'!B:B,'Data Entry'!C:C,"",0,1))</f>
        <v/>
      </c>
      <c r="C61" s="1" t="str" cm="1">
        <f t="array" ref="C61">INDEX($I$1:$I$4,MATCH("Year "&amp;_xlfn.IFS(ISNUMBER(A61)=TRUE,1,AND(ISNUMBER(A61)=FALSE,ISNUMBER(A60)=TRUE),2,AND(ISNUMBER(A61)=FALSE,ISNUMBER(A60)=FALSE),3),$H$1:$H$4,0))</f>
        <v>Enter a Start Year</v>
      </c>
      <c r="D61" s="1" t="str">
        <f>_xlfn.XLOOKUP('2.5 Data Cleaning'!$B59,'Data Entry'!$C:$C,'Data Entry'!J:J,"",0,1)</f>
        <v/>
      </c>
      <c r="E61" s="1" t="str">
        <f>_xlfn.XLOOKUP('2.5 Data Cleaning'!$B59,'Data Entry'!$C:$C,'Data Entry'!K:K,"",0,1)</f>
        <v/>
      </c>
    </row>
    <row r="62" spans="1:5" x14ac:dyDescent="0.25">
      <c r="A62" s="1">
        <v>21</v>
      </c>
      <c r="B62" s="1" t="str">
        <f>IF(_xlfn.XLOOKUP(A62,'Data Entry'!B:B,'Data Entry'!C:C,"",0,1)=0,"",_xlfn.XLOOKUP(A62,'Data Entry'!B:B,'Data Entry'!C:C,"",0,1))</f>
        <v/>
      </c>
      <c r="C62" s="1" t="str" cm="1">
        <f t="array" ref="C62">INDEX($I$1:$I$4,MATCH("Year "&amp;_xlfn.IFS(ISNUMBER(A62)=TRUE,1,AND(ISNUMBER(A62)=FALSE,ISNUMBER(A61)=TRUE),2,AND(ISNUMBER(A62)=FALSE,ISNUMBER(A61)=FALSE),3),$H$1:$H$4,0))</f>
        <v>Enter a Start Year</v>
      </c>
      <c r="D62" s="1" t="str">
        <f>_xlfn.XLOOKUP('2.5 Data Cleaning'!$B62,'Data Entry'!$C:$C,'Data Entry'!F:F,"",0,1)</f>
        <v/>
      </c>
      <c r="E62" s="1" t="str">
        <f>_xlfn.XLOOKUP('2.5 Data Cleaning'!$B62,'Data Entry'!$C:$C,'Data Entry'!G:G,"",0,1)</f>
        <v/>
      </c>
    </row>
    <row r="63" spans="1:5" x14ac:dyDescent="0.25">
      <c r="A63" s="1" t="str">
        <v/>
      </c>
      <c r="B63" s="1" t="str">
        <f>IF(_xlfn.XLOOKUP(A63,'Data Entry'!B:B,'Data Entry'!C:C,"",0,1)=0,"",_xlfn.XLOOKUP(A63,'Data Entry'!B:B,'Data Entry'!C:C,"",0,1))</f>
        <v/>
      </c>
      <c r="C63" s="1" t="str" cm="1">
        <f t="array" ref="C63">INDEX($I$1:$I$4,MATCH("Year "&amp;_xlfn.IFS(ISNUMBER(A63)=TRUE,1,AND(ISNUMBER(A63)=FALSE,ISNUMBER(A62)=TRUE),2,AND(ISNUMBER(A63)=FALSE,ISNUMBER(A62)=FALSE),3),$H$1:$H$4,0))</f>
        <v>Enter a Start Year</v>
      </c>
      <c r="D63" s="1" t="str">
        <f>_xlfn.XLOOKUP('2.5 Data Cleaning'!$B62,'Data Entry'!$C:$C,'Data Entry'!H:H,"",0,1)</f>
        <v/>
      </c>
      <c r="E63" s="1" t="str">
        <f>_xlfn.XLOOKUP('2.5 Data Cleaning'!$B62,'Data Entry'!$C:$C,'Data Entry'!I:I,"",0,1)</f>
        <v/>
      </c>
    </row>
    <row r="64" spans="1:5" x14ac:dyDescent="0.25">
      <c r="A64" s="1" t="str">
        <v/>
      </c>
      <c r="B64" s="1" t="str">
        <f>IF(_xlfn.XLOOKUP(A64,'Data Entry'!B:B,'Data Entry'!C:C,"",0,1)=0,"",_xlfn.XLOOKUP(A64,'Data Entry'!B:B,'Data Entry'!C:C,"",0,1))</f>
        <v/>
      </c>
      <c r="C64" s="1" t="str" cm="1">
        <f t="array" ref="C64">INDEX($I$1:$I$4,MATCH("Year "&amp;_xlfn.IFS(ISNUMBER(A64)=TRUE,1,AND(ISNUMBER(A64)=FALSE,ISNUMBER(A63)=TRUE),2,AND(ISNUMBER(A64)=FALSE,ISNUMBER(A63)=FALSE),3),$H$1:$H$4,0))</f>
        <v>Enter a Start Year</v>
      </c>
      <c r="D64" s="1" t="str">
        <f>_xlfn.XLOOKUP('2.5 Data Cleaning'!$B62,'Data Entry'!$C:$C,'Data Entry'!J:J,"",0,1)</f>
        <v/>
      </c>
      <c r="E64" s="1" t="str">
        <f>_xlfn.XLOOKUP('2.5 Data Cleaning'!$B62,'Data Entry'!$C:$C,'Data Entry'!K:K,"",0,1)</f>
        <v/>
      </c>
    </row>
    <row r="65" spans="1:5" x14ac:dyDescent="0.25">
      <c r="A65" s="1">
        <v>22</v>
      </c>
      <c r="B65" s="1" t="str">
        <f>IF(_xlfn.XLOOKUP(A65,'Data Entry'!B:B,'Data Entry'!C:C,"",0,1)=0,"",_xlfn.XLOOKUP(A65,'Data Entry'!B:B,'Data Entry'!C:C,"",0,1))</f>
        <v/>
      </c>
      <c r="C65" s="1" t="str" cm="1">
        <f t="array" ref="C65">INDEX($I$1:$I$4,MATCH("Year "&amp;_xlfn.IFS(ISNUMBER(A65)=TRUE,1,AND(ISNUMBER(A65)=FALSE,ISNUMBER(A64)=TRUE),2,AND(ISNUMBER(A65)=FALSE,ISNUMBER(A64)=FALSE),3),$H$1:$H$4,0))</f>
        <v>Enter a Start Year</v>
      </c>
      <c r="D65" s="1" t="str">
        <f>_xlfn.XLOOKUP('2.5 Data Cleaning'!$B65,'Data Entry'!$C:$C,'Data Entry'!F:F,"",0,1)</f>
        <v/>
      </c>
      <c r="E65" s="1" t="str">
        <f>_xlfn.XLOOKUP('2.5 Data Cleaning'!$B65,'Data Entry'!$C:$C,'Data Entry'!G:G,"",0,1)</f>
        <v/>
      </c>
    </row>
    <row r="66" spans="1:5" x14ac:dyDescent="0.25">
      <c r="A66" s="1" t="str">
        <v/>
      </c>
      <c r="B66" s="1" t="str">
        <f>IF(_xlfn.XLOOKUP(A66,'Data Entry'!B:B,'Data Entry'!C:C,"",0,1)=0,"",_xlfn.XLOOKUP(A66,'Data Entry'!B:B,'Data Entry'!C:C,"",0,1))</f>
        <v/>
      </c>
      <c r="C66" s="1" t="str" cm="1">
        <f t="array" ref="C66">INDEX($I$1:$I$4,MATCH("Year "&amp;_xlfn.IFS(ISNUMBER(A66)=TRUE,1,AND(ISNUMBER(A66)=FALSE,ISNUMBER(A65)=TRUE),2,AND(ISNUMBER(A66)=FALSE,ISNUMBER(A65)=FALSE),3),$H$1:$H$4,0))</f>
        <v>Enter a Start Year</v>
      </c>
      <c r="D66" s="1" t="str">
        <f>_xlfn.XLOOKUP('2.5 Data Cleaning'!$B65,'Data Entry'!$C:$C,'Data Entry'!H:H,"",0,1)</f>
        <v/>
      </c>
      <c r="E66" s="1" t="str">
        <f>_xlfn.XLOOKUP('2.5 Data Cleaning'!$B65,'Data Entry'!$C:$C,'Data Entry'!I:I,"",0,1)</f>
        <v/>
      </c>
    </row>
    <row r="67" spans="1:5" x14ac:dyDescent="0.25">
      <c r="A67" s="1" t="str">
        <v/>
      </c>
      <c r="B67" s="1" t="str">
        <f>IF(_xlfn.XLOOKUP(A67,'Data Entry'!B:B,'Data Entry'!C:C,"",0,1)=0,"",_xlfn.XLOOKUP(A67,'Data Entry'!B:B,'Data Entry'!C:C,"",0,1))</f>
        <v/>
      </c>
      <c r="C67" s="1" t="str" cm="1">
        <f t="array" ref="C67">INDEX($I$1:$I$4,MATCH("Year "&amp;_xlfn.IFS(ISNUMBER(A67)=TRUE,1,AND(ISNUMBER(A67)=FALSE,ISNUMBER(A66)=TRUE),2,AND(ISNUMBER(A67)=FALSE,ISNUMBER(A66)=FALSE),3),$H$1:$H$4,0))</f>
        <v>Enter a Start Year</v>
      </c>
      <c r="D67" s="1" t="str">
        <f>_xlfn.XLOOKUP('2.5 Data Cleaning'!$B65,'Data Entry'!$C:$C,'Data Entry'!J:J,"",0,1)</f>
        <v/>
      </c>
      <c r="E67" s="1" t="str">
        <f>_xlfn.XLOOKUP('2.5 Data Cleaning'!$B65,'Data Entry'!$C:$C,'Data Entry'!K:K,"",0,1)</f>
        <v/>
      </c>
    </row>
    <row r="68" spans="1:5" x14ac:dyDescent="0.25">
      <c r="A68" s="1">
        <v>23</v>
      </c>
      <c r="B68" s="1" t="str">
        <f>IF(_xlfn.XLOOKUP(A68,'Data Entry'!B:B,'Data Entry'!C:C,"",0,1)=0,"",_xlfn.XLOOKUP(A68,'Data Entry'!B:B,'Data Entry'!C:C,"",0,1))</f>
        <v/>
      </c>
      <c r="C68" s="1" t="str" cm="1">
        <f t="array" ref="C68">INDEX($I$1:$I$4,MATCH("Year "&amp;_xlfn.IFS(ISNUMBER(A68)=TRUE,1,AND(ISNUMBER(A68)=FALSE,ISNUMBER(A67)=TRUE),2,AND(ISNUMBER(A68)=FALSE,ISNUMBER(A67)=FALSE),3),$H$1:$H$4,0))</f>
        <v>Enter a Start Year</v>
      </c>
      <c r="D68" s="1" t="str">
        <f>_xlfn.XLOOKUP('2.5 Data Cleaning'!$B68,'Data Entry'!$C:$C,'Data Entry'!F:F,"",0,1)</f>
        <v/>
      </c>
      <c r="E68" s="1" t="str">
        <f>_xlfn.XLOOKUP('2.5 Data Cleaning'!$B68,'Data Entry'!$C:$C,'Data Entry'!G:G,"",0,1)</f>
        <v/>
      </c>
    </row>
    <row r="69" spans="1:5" x14ac:dyDescent="0.25">
      <c r="A69" s="1" t="str">
        <v/>
      </c>
      <c r="B69" s="1" t="str">
        <f>IF(_xlfn.XLOOKUP(A69,'Data Entry'!B:B,'Data Entry'!C:C,"",0,1)=0,"",_xlfn.XLOOKUP(A69,'Data Entry'!B:B,'Data Entry'!C:C,"",0,1))</f>
        <v/>
      </c>
      <c r="C69" s="1" t="str" cm="1">
        <f t="array" ref="C69">INDEX($I$1:$I$4,MATCH("Year "&amp;_xlfn.IFS(ISNUMBER(A69)=TRUE,1,AND(ISNUMBER(A69)=FALSE,ISNUMBER(A68)=TRUE),2,AND(ISNUMBER(A69)=FALSE,ISNUMBER(A68)=FALSE),3),$H$1:$H$4,0))</f>
        <v>Enter a Start Year</v>
      </c>
      <c r="D69" s="1" t="str">
        <f>_xlfn.XLOOKUP('2.5 Data Cleaning'!$B68,'Data Entry'!$C:$C,'Data Entry'!H:H,"",0,1)</f>
        <v/>
      </c>
      <c r="E69" s="1" t="str">
        <f>_xlfn.XLOOKUP('2.5 Data Cleaning'!$B68,'Data Entry'!$C:$C,'Data Entry'!I:I,"",0,1)</f>
        <v/>
      </c>
    </row>
    <row r="70" spans="1:5" x14ac:dyDescent="0.25">
      <c r="A70" s="1" t="str">
        <v/>
      </c>
      <c r="B70" s="1" t="str">
        <f>IF(_xlfn.XLOOKUP(A70,'Data Entry'!B:B,'Data Entry'!C:C,"",0,1)=0,"",_xlfn.XLOOKUP(A70,'Data Entry'!B:B,'Data Entry'!C:C,"",0,1))</f>
        <v/>
      </c>
      <c r="C70" s="1" t="str" cm="1">
        <f t="array" ref="C70">INDEX($I$1:$I$4,MATCH("Year "&amp;_xlfn.IFS(ISNUMBER(A70)=TRUE,1,AND(ISNUMBER(A70)=FALSE,ISNUMBER(A69)=TRUE),2,AND(ISNUMBER(A70)=FALSE,ISNUMBER(A69)=FALSE),3),$H$1:$H$4,0))</f>
        <v>Enter a Start Year</v>
      </c>
      <c r="D70" s="1" t="str">
        <f>_xlfn.XLOOKUP('2.5 Data Cleaning'!$B68,'Data Entry'!$C:$C,'Data Entry'!J:J,"",0,1)</f>
        <v/>
      </c>
      <c r="E70" s="1" t="str">
        <f>_xlfn.XLOOKUP('2.5 Data Cleaning'!$B68,'Data Entry'!$C:$C,'Data Entry'!K:K,"",0,1)</f>
        <v/>
      </c>
    </row>
    <row r="71" spans="1:5" x14ac:dyDescent="0.25">
      <c r="A71" s="1">
        <v>24</v>
      </c>
      <c r="B71" s="1" t="str">
        <f>IF(_xlfn.XLOOKUP(A71,'Data Entry'!B:B,'Data Entry'!C:C,"",0,1)=0,"",_xlfn.XLOOKUP(A71,'Data Entry'!B:B,'Data Entry'!C:C,"",0,1))</f>
        <v/>
      </c>
      <c r="C71" s="1" t="str" cm="1">
        <f t="array" ref="C71">INDEX($I$1:$I$4,MATCH("Year "&amp;_xlfn.IFS(ISNUMBER(A71)=TRUE,1,AND(ISNUMBER(A71)=FALSE,ISNUMBER(A70)=TRUE),2,AND(ISNUMBER(A71)=FALSE,ISNUMBER(A70)=FALSE),3),$H$1:$H$4,0))</f>
        <v>Enter a Start Year</v>
      </c>
      <c r="D71" s="1" t="str">
        <f>_xlfn.XLOOKUP('2.5 Data Cleaning'!$B71,'Data Entry'!$C:$C,'Data Entry'!F:F,"",0,1)</f>
        <v/>
      </c>
      <c r="E71" s="1" t="str">
        <f>_xlfn.XLOOKUP('2.5 Data Cleaning'!$B71,'Data Entry'!$C:$C,'Data Entry'!G:G,"",0,1)</f>
        <v/>
      </c>
    </row>
    <row r="72" spans="1:5" x14ac:dyDescent="0.25">
      <c r="A72" s="1" t="str">
        <v/>
      </c>
      <c r="B72" s="1" t="str">
        <f>IF(_xlfn.XLOOKUP(A72,'Data Entry'!B:B,'Data Entry'!C:C,"",0,1)=0,"",_xlfn.XLOOKUP(A72,'Data Entry'!B:B,'Data Entry'!C:C,"",0,1))</f>
        <v/>
      </c>
      <c r="C72" s="1" t="str" cm="1">
        <f t="array" ref="C72">INDEX($I$1:$I$4,MATCH("Year "&amp;_xlfn.IFS(ISNUMBER(A72)=TRUE,1,AND(ISNUMBER(A72)=FALSE,ISNUMBER(A71)=TRUE),2,AND(ISNUMBER(A72)=FALSE,ISNUMBER(A71)=FALSE),3),$H$1:$H$4,0))</f>
        <v>Enter a Start Year</v>
      </c>
      <c r="D72" s="1" t="str">
        <f>_xlfn.XLOOKUP('2.5 Data Cleaning'!$B71,'Data Entry'!$C:$C,'Data Entry'!H:H,"",0,1)</f>
        <v/>
      </c>
      <c r="E72" s="1" t="str">
        <f>_xlfn.XLOOKUP('2.5 Data Cleaning'!$B71,'Data Entry'!$C:$C,'Data Entry'!I:I,"",0,1)</f>
        <v/>
      </c>
    </row>
    <row r="73" spans="1:5" x14ac:dyDescent="0.25">
      <c r="A73" s="1" t="str">
        <v/>
      </c>
      <c r="B73" s="1" t="str">
        <f>IF(_xlfn.XLOOKUP(A73,'Data Entry'!B:B,'Data Entry'!C:C,"",0,1)=0,"",_xlfn.XLOOKUP(A73,'Data Entry'!B:B,'Data Entry'!C:C,"",0,1))</f>
        <v/>
      </c>
      <c r="C73" s="1" t="str" cm="1">
        <f t="array" ref="C73">INDEX($I$1:$I$4,MATCH("Year "&amp;_xlfn.IFS(ISNUMBER(A73)=TRUE,1,AND(ISNUMBER(A73)=FALSE,ISNUMBER(A72)=TRUE),2,AND(ISNUMBER(A73)=FALSE,ISNUMBER(A72)=FALSE),3),$H$1:$H$4,0))</f>
        <v>Enter a Start Year</v>
      </c>
      <c r="D73" s="1" t="str">
        <f>_xlfn.XLOOKUP('2.5 Data Cleaning'!$B71,'Data Entry'!$C:$C,'Data Entry'!J:J,"",0,1)</f>
        <v/>
      </c>
      <c r="E73" s="1" t="str">
        <f>_xlfn.XLOOKUP('2.5 Data Cleaning'!$B71,'Data Entry'!$C:$C,'Data Entry'!K:K,"",0,1)</f>
        <v/>
      </c>
    </row>
    <row r="74" spans="1:5" x14ac:dyDescent="0.25">
      <c r="A74" s="1">
        <v>25</v>
      </c>
      <c r="B74" s="1" t="str">
        <f>IF(_xlfn.XLOOKUP(A74,'Data Entry'!B:B,'Data Entry'!C:C,"",0,1)=0,"",_xlfn.XLOOKUP(A74,'Data Entry'!B:B,'Data Entry'!C:C,"",0,1))</f>
        <v/>
      </c>
      <c r="C74" s="1" t="str" cm="1">
        <f t="array" ref="C74">INDEX($I$1:$I$4,MATCH("Year "&amp;_xlfn.IFS(ISNUMBER(A74)=TRUE,1,AND(ISNUMBER(A74)=FALSE,ISNUMBER(A73)=TRUE),2,AND(ISNUMBER(A74)=FALSE,ISNUMBER(A73)=FALSE),3),$H$1:$H$4,0))</f>
        <v>Enter a Start Year</v>
      </c>
      <c r="D74" s="1" t="str">
        <f>_xlfn.XLOOKUP('2.5 Data Cleaning'!$B74,'Data Entry'!$C:$C,'Data Entry'!F:F,"",0,1)</f>
        <v/>
      </c>
      <c r="E74" s="1" t="str">
        <f>_xlfn.XLOOKUP('2.5 Data Cleaning'!$B74,'Data Entry'!$C:$C,'Data Entry'!G:G,"",0,1)</f>
        <v/>
      </c>
    </row>
    <row r="75" spans="1:5" x14ac:dyDescent="0.25">
      <c r="A75" s="1" t="str">
        <v/>
      </c>
      <c r="B75" s="1" t="str">
        <f>IF(_xlfn.XLOOKUP(A75,'Data Entry'!B:B,'Data Entry'!C:C,"",0,1)=0,"",_xlfn.XLOOKUP(A75,'Data Entry'!B:B,'Data Entry'!C:C,"",0,1))</f>
        <v/>
      </c>
      <c r="C75" s="1" t="str" cm="1">
        <f t="array" ref="C75">INDEX($I$1:$I$4,MATCH("Year "&amp;_xlfn.IFS(ISNUMBER(A75)=TRUE,1,AND(ISNUMBER(A75)=FALSE,ISNUMBER(A74)=TRUE),2,AND(ISNUMBER(A75)=FALSE,ISNUMBER(A74)=FALSE),3),$H$1:$H$4,0))</f>
        <v>Enter a Start Year</v>
      </c>
      <c r="D75" s="1" t="str">
        <f>_xlfn.XLOOKUP('2.5 Data Cleaning'!$B74,'Data Entry'!$C:$C,'Data Entry'!H:H,"",0,1)</f>
        <v/>
      </c>
      <c r="E75" s="1" t="str">
        <f>_xlfn.XLOOKUP('2.5 Data Cleaning'!$B74,'Data Entry'!$C:$C,'Data Entry'!I:I,"",0,1)</f>
        <v/>
      </c>
    </row>
    <row r="76" spans="1:5" x14ac:dyDescent="0.25">
      <c r="A76" s="1" t="str">
        <v/>
      </c>
      <c r="B76" s="1" t="str">
        <f>IF(_xlfn.XLOOKUP(A76,'Data Entry'!B:B,'Data Entry'!C:C,"",0,1)=0,"",_xlfn.XLOOKUP(A76,'Data Entry'!B:B,'Data Entry'!C:C,"",0,1))</f>
        <v/>
      </c>
      <c r="C76" s="1" t="str" cm="1">
        <f t="array" ref="C76">INDEX($I$1:$I$4,MATCH("Year "&amp;_xlfn.IFS(ISNUMBER(A76)=TRUE,1,AND(ISNUMBER(A76)=FALSE,ISNUMBER(A75)=TRUE),2,AND(ISNUMBER(A76)=FALSE,ISNUMBER(A75)=FALSE),3),$H$1:$H$4,0))</f>
        <v>Enter a Start Year</v>
      </c>
      <c r="D76" s="1" t="str">
        <f>_xlfn.XLOOKUP('2.5 Data Cleaning'!$B74,'Data Entry'!$C:$C,'Data Entry'!J:J,"",0,1)</f>
        <v/>
      </c>
      <c r="E76" s="1" t="str">
        <f>_xlfn.XLOOKUP('2.5 Data Cleaning'!$B74,'Data Entry'!$C:$C,'Data Entry'!K:K,"",0,1)</f>
        <v/>
      </c>
    </row>
    <row r="77" spans="1:5" x14ac:dyDescent="0.25">
      <c r="A77" s="1">
        <v>26</v>
      </c>
      <c r="B77" s="1" t="str">
        <f>IF(_xlfn.XLOOKUP(A77,'Data Entry'!B:B,'Data Entry'!C:C,"",0,1)=0,"",_xlfn.XLOOKUP(A77,'Data Entry'!B:B,'Data Entry'!C:C,"",0,1))</f>
        <v/>
      </c>
      <c r="C77" s="1" t="str" cm="1">
        <f t="array" ref="C77">INDEX($I$1:$I$4,MATCH("Year "&amp;_xlfn.IFS(ISNUMBER(A77)=TRUE,1,AND(ISNUMBER(A77)=FALSE,ISNUMBER(A76)=TRUE),2,AND(ISNUMBER(A77)=FALSE,ISNUMBER(A76)=FALSE),3),$H$1:$H$4,0))</f>
        <v>Enter a Start Year</v>
      </c>
      <c r="D77" s="1" t="str">
        <f>_xlfn.XLOOKUP('2.5 Data Cleaning'!$B77,'Data Entry'!$C:$C,'Data Entry'!F:F,"",0,1)</f>
        <v/>
      </c>
      <c r="E77" s="1" t="str">
        <f>_xlfn.XLOOKUP('2.5 Data Cleaning'!$B77,'Data Entry'!$C:$C,'Data Entry'!G:G,"",0,1)</f>
        <v/>
      </c>
    </row>
    <row r="78" spans="1:5" x14ac:dyDescent="0.25">
      <c r="A78" s="1" t="str">
        <v/>
      </c>
      <c r="B78" s="1" t="str">
        <f>IF(_xlfn.XLOOKUP(A78,'Data Entry'!B:B,'Data Entry'!C:C,"",0,1)=0,"",_xlfn.XLOOKUP(A78,'Data Entry'!B:B,'Data Entry'!C:C,"",0,1))</f>
        <v/>
      </c>
      <c r="C78" s="1" t="str" cm="1">
        <f t="array" ref="C78">INDEX($I$1:$I$4,MATCH("Year "&amp;_xlfn.IFS(ISNUMBER(A78)=TRUE,1,AND(ISNUMBER(A78)=FALSE,ISNUMBER(A77)=TRUE),2,AND(ISNUMBER(A78)=FALSE,ISNUMBER(A77)=FALSE),3),$H$1:$H$4,0))</f>
        <v>Enter a Start Year</v>
      </c>
      <c r="D78" s="1" t="str">
        <f>_xlfn.XLOOKUP('2.5 Data Cleaning'!$B77,'Data Entry'!$C:$C,'Data Entry'!H:H,"",0,1)</f>
        <v/>
      </c>
      <c r="E78" s="1" t="str">
        <f>_xlfn.XLOOKUP('2.5 Data Cleaning'!$B77,'Data Entry'!$C:$C,'Data Entry'!I:I,"",0,1)</f>
        <v/>
      </c>
    </row>
    <row r="79" spans="1:5" x14ac:dyDescent="0.25">
      <c r="A79" s="1" t="str">
        <v/>
      </c>
      <c r="B79" s="1" t="str">
        <f>IF(_xlfn.XLOOKUP(A79,'Data Entry'!B:B,'Data Entry'!C:C,"",0,1)=0,"",_xlfn.XLOOKUP(A79,'Data Entry'!B:B,'Data Entry'!C:C,"",0,1))</f>
        <v/>
      </c>
      <c r="C79" s="1" t="str" cm="1">
        <f t="array" ref="C79">INDEX($I$1:$I$4,MATCH("Year "&amp;_xlfn.IFS(ISNUMBER(A79)=TRUE,1,AND(ISNUMBER(A79)=FALSE,ISNUMBER(A78)=TRUE),2,AND(ISNUMBER(A79)=FALSE,ISNUMBER(A78)=FALSE),3),$H$1:$H$4,0))</f>
        <v>Enter a Start Year</v>
      </c>
      <c r="D79" s="1" t="str">
        <f>_xlfn.XLOOKUP('2.5 Data Cleaning'!$B77,'Data Entry'!$C:$C,'Data Entry'!J:J,"",0,1)</f>
        <v/>
      </c>
      <c r="E79" s="1" t="str">
        <f>_xlfn.XLOOKUP('2.5 Data Cleaning'!$B77,'Data Entry'!$C:$C,'Data Entry'!K:K,"",0,1)</f>
        <v/>
      </c>
    </row>
  </sheetData>
  <mergeCells count="2">
    <mergeCell ref="L2:Q2"/>
    <mergeCell ref="L1:Q1"/>
  </mergeCells>
  <phoneticPr fontId="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AFD2-7634-4F46-AAC3-3B991A13854A}">
  <sheetPr>
    <tabColor theme="0" tint="-0.14999847407452621"/>
  </sheetPr>
  <dimension ref="A1:Q35"/>
  <sheetViews>
    <sheetView showGridLines="0" zoomScale="77" zoomScaleNormal="77" workbookViewId="0">
      <pane ySplit="6" topLeftCell="A7" activePane="bottomLeft" state="frozen"/>
      <selection pane="bottomLeft" activeCell="L11" sqref="L11"/>
    </sheetView>
  </sheetViews>
  <sheetFormatPr defaultColWidth="8.88671875" defaultRowHeight="15" x14ac:dyDescent="0.25"/>
  <cols>
    <col min="1" max="1" width="7.44140625" style="1" customWidth="1"/>
    <col min="2" max="2" width="29.88671875" style="46" customWidth="1"/>
    <col min="3" max="3" width="25.6640625" style="46" customWidth="1"/>
    <col min="4" max="4" width="20.44140625" style="46" customWidth="1"/>
    <col min="5" max="5" width="10" style="46" customWidth="1"/>
    <col min="6" max="6" width="35" style="46" customWidth="1"/>
    <col min="7" max="7" width="28.6640625" style="46" customWidth="1"/>
    <col min="8" max="8" width="5.109375" style="46" customWidth="1"/>
    <col min="9" max="9" width="13.5546875" style="46" customWidth="1"/>
    <col min="10" max="10" width="5.6640625" style="46" customWidth="1"/>
    <col min="11" max="11" width="12.109375" style="46" customWidth="1"/>
    <col min="12" max="12" width="9.5546875" style="46" customWidth="1"/>
    <col min="13" max="13" width="13.33203125" style="46" customWidth="1"/>
    <col min="14" max="14" width="8.88671875" style="46"/>
    <col min="15" max="15" width="7.88671875" style="46" customWidth="1"/>
    <col min="16" max="17" width="8.88671875" style="46"/>
    <col min="18" max="16384" width="8.88671875" style="1"/>
  </cols>
  <sheetData>
    <row r="1" spans="1:16" ht="18.600000000000001" customHeight="1" x14ac:dyDescent="0.25"/>
    <row r="2" spans="1:16" ht="40.200000000000003" customHeight="1" x14ac:dyDescent="0.3">
      <c r="A2"/>
      <c r="B2" s="145" t="s">
        <v>79</v>
      </c>
      <c r="C2" s="145"/>
      <c r="D2" s="145"/>
      <c r="E2" s="145"/>
    </row>
    <row r="3" spans="1:16" ht="18.600000000000001" customHeight="1" thickBot="1" x14ac:dyDescent="0.3"/>
    <row r="4" spans="1:16" ht="42.6" customHeight="1" thickBot="1" x14ac:dyDescent="0.3">
      <c r="B4" s="146" t="s">
        <v>80</v>
      </c>
      <c r="C4" s="146"/>
      <c r="D4" s="46" t="s">
        <v>23</v>
      </c>
      <c r="F4" s="73" t="s">
        <v>58</v>
      </c>
      <c r="G4" s="149" t="str">
        <f>IF(ISBLANK(Setup!B10)=FALSE,Setup!B10,"No institution / EPP name entered")</f>
        <v>No institution / EPP name entered</v>
      </c>
      <c r="H4" s="149"/>
      <c r="I4" s="150"/>
    </row>
    <row r="5" spans="1:16" ht="49.2" customHeight="1" thickTop="1" thickBot="1" x14ac:dyDescent="0.3">
      <c r="B5" s="147" t="s">
        <v>94</v>
      </c>
      <c r="C5" s="148"/>
      <c r="F5" s="74" t="s">
        <v>59</v>
      </c>
      <c r="G5" s="151" t="str">
        <f>IF(ISBLANK(Setup!D10)=FALSE,Setup!D10,"No District Partner entered")</f>
        <v>No District Partner entered</v>
      </c>
      <c r="H5" s="151"/>
      <c r="I5" s="152"/>
    </row>
    <row r="6" spans="1:16" ht="15.6" thickTop="1" x14ac:dyDescent="0.25"/>
    <row r="8" spans="1:16" ht="25.2" customHeight="1" x14ac:dyDescent="0.25">
      <c r="B8" s="155" t="str">
        <f>"Figure 3.1 # of Completers vs District Vacancies in "&amp;B5</f>
        <v>Figure 3.1 # of Completers vs District Vacancies in Uh, oh! Please complete the Setup!</v>
      </c>
      <c r="C8" s="155"/>
      <c r="D8" s="155"/>
      <c r="E8" s="155"/>
      <c r="F8" s="155"/>
      <c r="G8" s="155"/>
      <c r="H8" s="155"/>
      <c r="I8" s="155"/>
      <c r="J8" s="90"/>
      <c r="K8" s="90"/>
      <c r="L8" s="90"/>
      <c r="M8" s="90"/>
      <c r="N8" s="90"/>
      <c r="O8" s="90"/>
      <c r="P8" s="90"/>
    </row>
    <row r="27" spans="2:15" ht="37.200000000000003" customHeight="1" x14ac:dyDescent="0.25">
      <c r="C27" s="162" t="s">
        <v>81</v>
      </c>
      <c r="D27" s="162"/>
      <c r="E27" s="162"/>
      <c r="F27" s="162"/>
    </row>
    <row r="28" spans="2:15" ht="15.6" thickBot="1" x14ac:dyDescent="0.3"/>
    <row r="29" spans="2:15" ht="16.2" customHeight="1" thickBot="1" x14ac:dyDescent="0.3">
      <c r="B29" s="156" t="str">
        <f>"Table 3: Area of Concentration Data for "&amp;B5</f>
        <v>Table 3: Area of Concentration Data for Uh, oh! Please complete the Setup!</v>
      </c>
      <c r="C29" s="157"/>
      <c r="D29" s="157"/>
      <c r="E29" s="157"/>
      <c r="F29" s="157"/>
      <c r="G29" s="157"/>
      <c r="H29" s="157"/>
      <c r="I29" s="158"/>
    </row>
    <row r="30" spans="2:15" ht="31.5" customHeight="1" x14ac:dyDescent="0.25">
      <c r="B30" s="30" t="s">
        <v>71</v>
      </c>
      <c r="C30" s="31" t="s">
        <v>67</v>
      </c>
      <c r="D30" s="83" t="s">
        <v>73</v>
      </c>
      <c r="E30" s="163" t="s">
        <v>82</v>
      </c>
      <c r="F30" s="164"/>
      <c r="G30" s="159" t="s">
        <v>83</v>
      </c>
      <c r="H30" s="160"/>
      <c r="I30" s="161"/>
      <c r="J30" s="143"/>
      <c r="K30" s="144"/>
      <c r="L30" s="144"/>
      <c r="M30" s="144"/>
      <c r="N30" s="144"/>
      <c r="O30" s="144"/>
    </row>
    <row r="31" spans="2:15" ht="23.4" customHeight="1" x14ac:dyDescent="0.25">
      <c r="B31" s="32" t="str" cm="1">
        <f t="array" ref="B31:B33">INDEX(Setup!G21:G23,,)</f>
        <v>Enter a Start Year</v>
      </c>
      <c r="C31" s="33">
        <f>INDEX('Data Entry'!F$11:F$36,MATCH(Dashboard!$B$5,'Data Entry'!$C$11:$C$36,0))</f>
        <v>0</v>
      </c>
      <c r="D31" s="33">
        <f>INDEX('Data Entry'!G$11:G$36,MATCH(Dashboard!$B$5,'Data Entry'!$C$11:$C$36,0))</f>
        <v>0</v>
      </c>
      <c r="E31" s="165" t="str">
        <f>IF($D31&gt;$C31,$C31-$D31,"--")</f>
        <v>--</v>
      </c>
      <c r="F31" s="166"/>
      <c r="G31" s="167" t="str">
        <f>IF(C31&gt;D31,C31-D31,"--")</f>
        <v>--</v>
      </c>
      <c r="H31" s="168"/>
      <c r="I31" s="169"/>
      <c r="J31" s="144"/>
      <c r="K31" s="144"/>
      <c r="L31" s="144"/>
      <c r="M31" s="144"/>
      <c r="N31" s="144"/>
      <c r="O31" s="144"/>
    </row>
    <row r="32" spans="2:15" ht="23.4" customHeight="1" x14ac:dyDescent="0.25">
      <c r="B32" s="32" t="str">
        <v>Enter a Start Year</v>
      </c>
      <c r="C32" s="33">
        <f>INDEX('Data Entry'!H$11:H$36,MATCH(Dashboard!$B$5,'Data Entry'!$C$11:$C$36,0))</f>
        <v>0</v>
      </c>
      <c r="D32" s="33">
        <f>INDEX('Data Entry'!I$11:I$36,MATCH(Dashboard!$B$5,'Data Entry'!$C$11:$C$36,0))</f>
        <v>0</v>
      </c>
      <c r="E32" s="165" t="str">
        <f>IF($D32&gt;$C32,$C32-$D32,"--")</f>
        <v>--</v>
      </c>
      <c r="F32" s="166"/>
      <c r="G32" s="167" t="str">
        <f>IF(C32&gt;D32,C32-D32,"--")</f>
        <v>--</v>
      </c>
      <c r="H32" s="168"/>
      <c r="I32" s="169"/>
      <c r="J32" s="144"/>
      <c r="K32" s="144"/>
      <c r="L32" s="144"/>
      <c r="M32" s="144"/>
      <c r="N32" s="144"/>
      <c r="O32" s="144"/>
    </row>
    <row r="33" spans="2:15" ht="23.4" customHeight="1" thickBot="1" x14ac:dyDescent="0.3">
      <c r="B33" s="34" t="str">
        <v>Enter a Start Year</v>
      </c>
      <c r="C33" s="35">
        <f>INDEX('Data Entry'!J$11:J$36,MATCH(Dashboard!$B$5,'Data Entry'!$C$11:$C$36,0))</f>
        <v>0</v>
      </c>
      <c r="D33" s="35">
        <f>INDEX('Data Entry'!K$11:K$36,MATCH(Dashboard!$B$5,'Data Entry'!$C$11:$C$36,0))</f>
        <v>0</v>
      </c>
      <c r="E33" s="165" t="str">
        <f>IF($D33&gt;$C33,$C33-$D33,"--")</f>
        <v>--</v>
      </c>
      <c r="F33" s="166"/>
      <c r="G33" s="167" t="str">
        <f>IF(C33&gt;D33,C33-D33,"--")</f>
        <v>--</v>
      </c>
      <c r="H33" s="168"/>
      <c r="I33" s="169"/>
      <c r="J33" s="144"/>
      <c r="K33" s="144"/>
      <c r="L33" s="144"/>
      <c r="M33" s="144"/>
      <c r="N33" s="144"/>
      <c r="O33" s="144"/>
    </row>
    <row r="34" spans="2:15" ht="23.4" customHeight="1" thickBot="1" x14ac:dyDescent="0.3">
      <c r="B34" s="86" t="s">
        <v>84</v>
      </c>
      <c r="C34" s="87">
        <f>ROUNDUP(AVERAGE(C31:C33),0)</f>
        <v>0</v>
      </c>
      <c r="D34" s="87">
        <f t="shared" ref="D34:E34" si="0">ROUNDUP(AVERAGE(D31:D33),0)</f>
        <v>0</v>
      </c>
      <c r="E34" s="153" t="e">
        <f t="shared" si="0"/>
        <v>#DIV/0!</v>
      </c>
      <c r="F34" s="154"/>
      <c r="G34" s="170" t="e">
        <f>ROUNDUP(AVERAGE(G31:G33),0)</f>
        <v>#DIV/0!</v>
      </c>
      <c r="H34" s="171"/>
      <c r="I34" s="172"/>
      <c r="J34" s="144"/>
      <c r="K34" s="144"/>
      <c r="L34" s="144"/>
      <c r="M34" s="144"/>
      <c r="N34" s="144"/>
      <c r="O34" s="144"/>
    </row>
    <row r="35" spans="2:15" x14ac:dyDescent="0.25">
      <c r="J35" s="144"/>
      <c r="K35" s="144"/>
      <c r="L35" s="144"/>
      <c r="M35" s="144"/>
      <c r="N35" s="144"/>
      <c r="O35" s="144"/>
    </row>
  </sheetData>
  <sheetProtection sheet="1" objects="1" scenarios="1"/>
  <protectedRanges>
    <protectedRange sqref="B4:B5" name="Selection"/>
  </protectedRanges>
  <mergeCells count="19">
    <mergeCell ref="G32:I32"/>
    <mergeCell ref="G33:I33"/>
    <mergeCell ref="G34:I34"/>
    <mergeCell ref="J30:O35"/>
    <mergeCell ref="B2:E2"/>
    <mergeCell ref="B4:C4"/>
    <mergeCell ref="B5:C5"/>
    <mergeCell ref="G4:I4"/>
    <mergeCell ref="G5:I5"/>
    <mergeCell ref="E34:F34"/>
    <mergeCell ref="B8:I8"/>
    <mergeCell ref="B29:I29"/>
    <mergeCell ref="G30:I30"/>
    <mergeCell ref="C27:F27"/>
    <mergeCell ref="E30:F30"/>
    <mergeCell ref="E31:F31"/>
    <mergeCell ref="E32:F32"/>
    <mergeCell ref="E33:F33"/>
    <mergeCell ref="G31:I31"/>
  </mergeCells>
  <conditionalFormatting sqref="E34 G34">
    <cfRule type="cellIs" dxfId="1" priority="3" operator="greaterThan">
      <formula>0</formula>
    </cfRule>
  </conditionalFormatting>
  <conditionalFormatting sqref="E34:F34">
    <cfRule type="cellIs" dxfId="0" priority="1" operator="lessThan">
      <formula>0</formula>
    </cfRule>
  </conditionalFormatting>
  <dataValidations count="1">
    <dataValidation type="list" allowBlank="1" showInputMessage="1" showErrorMessage="1" sqref="B5" xr:uid="{3627E641-6624-46A6-839F-EAA555BCE834}">
      <formula1>Areas_of_Concentration</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A30D52B6997B4CB496FBD71F71E530" ma:contentTypeVersion="18" ma:contentTypeDescription="Create a new document." ma:contentTypeScope="" ma:versionID="7b4831bd5a9efb8ee9459155c022869a">
  <xsd:schema xmlns:xsd="http://www.w3.org/2001/XMLSchema" xmlns:xs="http://www.w3.org/2001/XMLSchema" xmlns:p="http://schemas.microsoft.com/office/2006/metadata/properties" xmlns:ns1="http://schemas.microsoft.com/sharepoint/v3" xmlns:ns2="22fa9928-320d-44a4-b83b-4e99f86e0ab5" xmlns:ns3="328133b4-4030-49a6-a2df-e4f7bd6b131a" targetNamespace="http://schemas.microsoft.com/office/2006/metadata/properties" ma:root="true" ma:fieldsID="3359ef77e67ef4e56e639697106548bb" ns1:_="" ns2:_="" ns3:_="">
    <xsd:import namespace="http://schemas.microsoft.com/sharepoint/v3"/>
    <xsd:import namespace="22fa9928-320d-44a4-b83b-4e99f86e0ab5"/>
    <xsd:import namespace="328133b4-4030-49a6-a2df-e4f7bd6b13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fa9928-320d-44a4-b83b-4e99f86e0a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2dcb550-0f74-4249-b739-2509a630c828"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8133b4-4030-49a6-a2df-e4f7bd6b131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81535990-a7d4-407d-bce3-d51785168d9e}" ma:internalName="TaxCatchAll" ma:showField="CatchAllData" ma:web="328133b4-4030-49a6-a2df-e4f7bd6b13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28133b4-4030-49a6-a2df-e4f7bd6b131a">
      <UserInfo>
        <DisplayName/>
        <AccountId xsi:nil="true"/>
        <AccountType/>
      </UserInfo>
    </SharedWithUsers>
    <_ip_UnifiedCompliancePolicyUIAction xmlns="http://schemas.microsoft.com/sharepoint/v3" xsi:nil="true"/>
    <_ip_UnifiedCompliancePolicyProperties xmlns="http://schemas.microsoft.com/sharepoint/v3" xsi:nil="true"/>
    <TaxCatchAll xmlns="328133b4-4030-49a6-a2df-e4f7bd6b131a" xsi:nil="true"/>
    <lcf76f155ced4ddcb4097134ff3c332f xmlns="22fa9928-320d-44a4-b83b-4e99f86e0ab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824ACA-0622-4428-B968-2D21DFBB2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fa9928-320d-44a4-b83b-4e99f86e0ab5"/>
    <ds:schemaRef ds:uri="328133b4-4030-49a6-a2df-e4f7bd6b13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78D157-40AF-4586-AA25-874821B27D3C}">
  <ds:schemaRefs>
    <ds:schemaRef ds:uri="http://schemas.microsoft.com/sharepoint/v3/contenttype/forms"/>
  </ds:schemaRefs>
</ds:datastoreItem>
</file>

<file path=customXml/itemProps3.xml><?xml version="1.0" encoding="utf-8"?>
<ds:datastoreItem xmlns:ds="http://schemas.openxmlformats.org/officeDocument/2006/customXml" ds:itemID="{AB2FCAAD-AEFC-4B27-ACE6-983869C8D49D}">
  <ds:schemaRefs>
    <ds:schemaRef ds:uri="http://schemas.microsoft.com/office/infopath/2007/PartnerControls"/>
    <ds:schemaRef ds:uri="http://schemas.microsoft.com/office/2006/metadata/properties"/>
    <ds:schemaRef ds:uri="http://purl.org/dc/elements/1.1/"/>
    <ds:schemaRef ds:uri="http://www.w3.org/XML/1998/namespace"/>
    <ds:schemaRef ds:uri="http://schemas.openxmlformats.org/package/2006/metadata/core-properties"/>
    <ds:schemaRef ds:uri="328133b4-4030-49a6-a2df-e4f7bd6b131a"/>
    <ds:schemaRef ds:uri="22fa9928-320d-44a4-b83b-4e99f86e0ab5"/>
    <ds:schemaRef ds:uri="http://schemas.microsoft.com/office/2006/documentManagement/types"/>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BranchED</vt:lpstr>
      <vt:lpstr>Directions</vt:lpstr>
      <vt:lpstr>Setup</vt:lpstr>
      <vt:lpstr>Data Entry</vt:lpstr>
      <vt:lpstr>2.5 Data Cleaning</vt:lpstr>
      <vt:lpstr>Dashboard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Alexandria Persaud</cp:lastModifiedBy>
  <cp:revision/>
  <dcterms:created xsi:type="dcterms:W3CDTF">2023-05-22T19:10:25Z</dcterms:created>
  <dcterms:modified xsi:type="dcterms:W3CDTF">2023-09-27T15:44:21Z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0x01010015A30D52B6997B4CB496FBD71F71E530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